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https://d.docs.live.net/4ebb5512be64ece2/Documents/2024/"/>
    </mc:Choice>
  </mc:AlternateContent>
  <xr:revisionPtr revIDLastSave="1082" documentId="8_{DFD245A5-2A69-724D-96B1-22419AFC3889}" xr6:coauthVersionLast="47" xr6:coauthVersionMax="47" xr10:uidLastSave="{61CCFA2B-CC26-6240-A1B3-449095AABE8C}"/>
  <workbookProtection lockStructure="1"/>
  <bookViews>
    <workbookView xWindow="11080" yWindow="2480" windowWidth="25240" windowHeight="17500" xr2:uid="{C1AF8227-F143-E248-B56F-A7C110BC5404}"/>
  </bookViews>
  <sheets>
    <sheet name="Scorekarte" sheetId="1" r:id="rId1"/>
    <sheet name="Einstellungen" sheetId="2" r:id="rId2"/>
  </sheets>
  <definedNames>
    <definedName name="Auswahl">Einstellungen!$F$1:$F$20</definedName>
    <definedName name="MaxAcht">Einstellungen!#REF!</definedName>
    <definedName name="MaxDrei">Einstellungen!#REF!</definedName>
    <definedName name="MaxFuenf">Einstellungen!#REF!</definedName>
    <definedName name="MaxNeun">Einstellungen!#REF!</definedName>
    <definedName name="MaxSechs">Einstellungen!#REF!</definedName>
    <definedName name="MaxSieben">Einstellungen!#REF!</definedName>
    <definedName name="MaxVier">Einstellungen!#REF!</definedName>
  </definedNames>
  <calcPr calcId="191028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" l="1"/>
  <c r="AA25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9" i="1"/>
  <c r="AA8" i="1"/>
  <c r="AA17" i="1" s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V8" i="1"/>
  <c r="V17" i="1" s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17" i="1" s="1"/>
  <c r="G26" i="1"/>
  <c r="G25" i="1"/>
  <c r="G24" i="1"/>
  <c r="G23" i="1"/>
  <c r="G22" i="1"/>
  <c r="G21" i="1"/>
  <c r="G20" i="1"/>
  <c r="G19" i="1"/>
  <c r="G18" i="1"/>
  <c r="G9" i="1"/>
  <c r="G10" i="1"/>
  <c r="G11" i="1"/>
  <c r="G12" i="1"/>
  <c r="G13" i="1"/>
  <c r="G14" i="1"/>
  <c r="G15" i="1"/>
  <c r="G16" i="1"/>
  <c r="G8" i="1"/>
  <c r="R9" i="1"/>
  <c r="R10" i="1" s="1"/>
  <c r="R11" i="1" s="1"/>
  <c r="R12" i="1" s="1"/>
  <c r="R13" i="1" s="1"/>
  <c r="R14" i="1" s="1"/>
  <c r="R15" i="1" s="1"/>
  <c r="R16" i="1" s="1"/>
  <c r="R18" i="1" s="1"/>
  <c r="R19" i="1" s="1"/>
  <c r="R20" i="1" s="1"/>
  <c r="R21" i="1" s="1"/>
  <c r="R22" i="1" s="1"/>
  <c r="R23" i="1" s="1"/>
  <c r="R24" i="1" s="1"/>
  <c r="R25" i="1" s="1"/>
  <c r="R26" i="1" s="1"/>
  <c r="T5" i="1" l="1"/>
  <c r="T6" i="1" s="1" a="1"/>
  <c r="T6" i="1" s="1"/>
  <c r="S23" i="1" s="1"/>
  <c r="J5" i="1"/>
  <c r="J6" i="1" s="1" a="1"/>
  <c r="J6" i="1" s="1"/>
  <c r="I25" i="1" s="1"/>
  <c r="E5" i="1"/>
  <c r="E6" i="1" s="1" a="1"/>
  <c r="E6" i="1" s="1"/>
  <c r="D26" i="1" s="1"/>
  <c r="Y17" i="1"/>
  <c r="T17" i="1"/>
  <c r="J17" i="1"/>
  <c r="E17" i="1"/>
  <c r="B27" i="1"/>
  <c r="B17" i="1"/>
  <c r="Z27" i="1"/>
  <c r="Z17" i="1"/>
  <c r="U27" i="1"/>
  <c r="U17" i="1"/>
  <c r="K27" i="1"/>
  <c r="K17" i="1"/>
  <c r="F27" i="1"/>
  <c r="F17" i="1"/>
  <c r="B28" i="1"/>
  <c r="Y5" i="1" s="1"/>
  <c r="Y6" i="1" s="1" a="1"/>
  <c r="Y6" i="1" s="1"/>
  <c r="F28" i="1" l="1"/>
  <c r="K28" i="1"/>
  <c r="X9" i="1"/>
  <c r="X15" i="1"/>
  <c r="X19" i="1"/>
  <c r="X11" i="1"/>
  <c r="X25" i="1"/>
  <c r="X10" i="1"/>
  <c r="X13" i="1"/>
  <c r="X16" i="1"/>
  <c r="X23" i="1"/>
  <c r="AB23" i="1" s="1"/>
  <c r="X14" i="1"/>
  <c r="X20" i="1"/>
  <c r="X22" i="1"/>
  <c r="X26" i="1"/>
  <c r="X8" i="1"/>
  <c r="X21" i="1"/>
  <c r="X18" i="1"/>
  <c r="X24" i="1"/>
  <c r="X12" i="1"/>
  <c r="D18" i="1"/>
  <c r="D10" i="1"/>
  <c r="D9" i="1"/>
  <c r="D20" i="1"/>
  <c r="D19" i="1"/>
  <c r="D21" i="1"/>
  <c r="D22" i="1"/>
  <c r="D25" i="1"/>
  <c r="D8" i="1"/>
  <c r="Z28" i="1"/>
  <c r="D15" i="1"/>
  <c r="D16" i="1"/>
  <c r="D23" i="1"/>
  <c r="D13" i="1"/>
  <c r="D24" i="1"/>
  <c r="D11" i="1"/>
  <c r="D12" i="1"/>
  <c r="D14" i="1"/>
  <c r="U28" i="1"/>
  <c r="I22" i="1"/>
  <c r="I19" i="1"/>
  <c r="I23" i="1"/>
  <c r="I8" i="1"/>
  <c r="I10" i="1"/>
  <c r="I18" i="1"/>
  <c r="I9" i="1"/>
  <c r="I20" i="1"/>
  <c r="I16" i="1"/>
  <c r="I15" i="1"/>
  <c r="I12" i="1"/>
  <c r="I26" i="1"/>
  <c r="I21" i="1"/>
  <c r="I24" i="1"/>
  <c r="I13" i="1"/>
  <c r="I11" i="1"/>
  <c r="I14" i="1"/>
  <c r="Y18" i="1"/>
  <c r="J19" i="1"/>
  <c r="Y16" i="1"/>
  <c r="Y24" i="1"/>
  <c r="Y23" i="1"/>
  <c r="J25" i="1"/>
  <c r="E13" i="1"/>
  <c r="E26" i="1"/>
  <c r="T23" i="1"/>
  <c r="S12" i="1"/>
  <c r="S18" i="1"/>
  <c r="S8" i="1"/>
  <c r="S16" i="1"/>
  <c r="AB16" i="1" s="1"/>
  <c r="S19" i="1"/>
  <c r="S22" i="1"/>
  <c r="S24" i="1"/>
  <c r="S14" i="1"/>
  <c r="S10" i="1"/>
  <c r="S20" i="1"/>
  <c r="S25" i="1"/>
  <c r="S26" i="1"/>
  <c r="S13" i="1"/>
  <c r="S21" i="1"/>
  <c r="S9" i="1"/>
  <c r="S15" i="1"/>
  <c r="S11" i="1"/>
  <c r="AB18" i="1" l="1"/>
  <c r="E18" i="1"/>
  <c r="E24" i="1"/>
  <c r="AB22" i="1"/>
  <c r="AB15" i="1"/>
  <c r="AB14" i="1"/>
  <c r="AB9" i="1"/>
  <c r="AB24" i="1"/>
  <c r="Y14" i="1"/>
  <c r="Y15" i="1"/>
  <c r="Y9" i="1"/>
  <c r="E15" i="1"/>
  <c r="Y10" i="1"/>
  <c r="M11" i="1"/>
  <c r="AB10" i="1"/>
  <c r="M16" i="1"/>
  <c r="O16" i="1" s="1" a="1"/>
  <c r="O16" i="1" s="1"/>
  <c r="M20" i="1"/>
  <c r="E20" i="1"/>
  <c r="Y21" i="1"/>
  <c r="AB21" i="1"/>
  <c r="Y13" i="1"/>
  <c r="AB13" i="1"/>
  <c r="E9" i="1"/>
  <c r="Y8" i="1"/>
  <c r="AB8" i="1"/>
  <c r="J22" i="1"/>
  <c r="M13" i="1"/>
  <c r="E10" i="1"/>
  <c r="M10" i="1"/>
  <c r="J16" i="1"/>
  <c r="J18" i="1"/>
  <c r="M18" i="1"/>
  <c r="O18" i="1" s="1" a="1"/>
  <c r="O18" i="1" s="1"/>
  <c r="M8" i="1"/>
  <c r="E8" i="1"/>
  <c r="J14" i="1"/>
  <c r="AB20" i="1"/>
  <c r="Y20" i="1"/>
  <c r="Y25" i="1"/>
  <c r="J26" i="1"/>
  <c r="M26" i="1"/>
  <c r="M24" i="1"/>
  <c r="M22" i="1"/>
  <c r="E22" i="1"/>
  <c r="AB12" i="1"/>
  <c r="Y12" i="1"/>
  <c r="J9" i="1"/>
  <c r="Y26" i="1"/>
  <c r="AB26" i="1"/>
  <c r="E12" i="1"/>
  <c r="Y11" i="1"/>
  <c r="AB11" i="1"/>
  <c r="AB25" i="1"/>
  <c r="E11" i="1"/>
  <c r="M21" i="1"/>
  <c r="E21" i="1"/>
  <c r="E14" i="1"/>
  <c r="M14" i="1"/>
  <c r="E16" i="1"/>
  <c r="E25" i="1"/>
  <c r="M25" i="1"/>
  <c r="Y19" i="1"/>
  <c r="AB19" i="1"/>
  <c r="J12" i="1"/>
  <c r="N12" i="1"/>
  <c r="Y22" i="1"/>
  <c r="J15" i="1"/>
  <c r="M15" i="1"/>
  <c r="E23" i="1"/>
  <c r="M23" i="1"/>
  <c r="O23" i="1" s="1" a="1"/>
  <c r="O23" i="1" s="1"/>
  <c r="M19" i="1"/>
  <c r="E19" i="1"/>
  <c r="J13" i="1"/>
  <c r="J8" i="1"/>
  <c r="J21" i="1"/>
  <c r="J20" i="1"/>
  <c r="J10" i="1"/>
  <c r="N24" i="1"/>
  <c r="J24" i="1"/>
  <c r="J11" i="1"/>
  <c r="J23" i="1"/>
  <c r="N16" i="1"/>
  <c r="T14" i="1"/>
  <c r="T13" i="1"/>
  <c r="T19" i="1"/>
  <c r="T26" i="1"/>
  <c r="T16" i="1"/>
  <c r="T25" i="1"/>
  <c r="T8" i="1"/>
  <c r="T20" i="1"/>
  <c r="T18" i="1"/>
  <c r="T11" i="1"/>
  <c r="T10" i="1"/>
  <c r="T12" i="1"/>
  <c r="T15" i="1"/>
  <c r="T9" i="1"/>
  <c r="AC23" i="1"/>
  <c r="T24" i="1"/>
  <c r="T21" i="1"/>
  <c r="T22" i="1"/>
  <c r="O11" i="1" l="1" a="1"/>
  <c r="O11" i="1" s="1"/>
  <c r="O15" i="1" a="1"/>
  <c r="O15" i="1" s="1"/>
  <c r="O22" i="1" a="1"/>
  <c r="O22" i="1" s="1"/>
  <c r="N10" i="1"/>
  <c r="O14" i="1" a="1"/>
  <c r="O14" i="1" s="1"/>
  <c r="N22" i="1"/>
  <c r="O24" i="1" a="1"/>
  <c r="O24" i="1" s="1"/>
  <c r="O10" i="1" a="1"/>
  <c r="O10" i="1" s="1"/>
  <c r="N15" i="1"/>
  <c r="N9" i="1"/>
  <c r="N20" i="1"/>
  <c r="O8" i="1" a="1"/>
  <c r="O8" i="1" s="1"/>
  <c r="N25" i="1"/>
  <c r="N23" i="1"/>
  <c r="P23" i="1" s="1" a="1"/>
  <c r="P23" i="1" s="1"/>
  <c r="N21" i="1"/>
  <c r="O13" i="1" a="1"/>
  <c r="O13" i="1" s="1"/>
  <c r="O19" i="1" a="1"/>
  <c r="O19" i="1" s="1"/>
  <c r="N13" i="1"/>
  <c r="N8" i="1"/>
  <c r="O25" i="1" a="1"/>
  <c r="O25" i="1" s="1"/>
  <c r="O21" i="1" a="1"/>
  <c r="O21" i="1" s="1"/>
  <c r="O20" i="1" a="1"/>
  <c r="O20" i="1" s="1"/>
  <c r="M12" i="1"/>
  <c r="O12" i="1" s="1" a="1"/>
  <c r="O12" i="1" s="1"/>
  <c r="G27" i="1"/>
  <c r="AA27" i="1"/>
  <c r="G17" i="1"/>
  <c r="N14" i="1"/>
  <c r="N19" i="1"/>
  <c r="O26" i="1" a="1"/>
  <c r="O26" i="1" s="1"/>
  <c r="M9" i="1"/>
  <c r="O9" i="1" s="1" a="1"/>
  <c r="O9" i="1" s="1"/>
  <c r="N26" i="1"/>
  <c r="N18" i="1"/>
  <c r="N11" i="1"/>
  <c r="L27" i="1"/>
  <c r="AC15" i="1"/>
  <c r="AC19" i="1"/>
  <c r="AC10" i="1"/>
  <c r="P10" i="1" s="1" a="1"/>
  <c r="P10" i="1" s="1"/>
  <c r="AC16" i="1"/>
  <c r="P16" i="1" s="1" a="1"/>
  <c r="P16" i="1" s="1"/>
  <c r="AC22" i="1"/>
  <c r="AC20" i="1"/>
  <c r="AC11" i="1"/>
  <c r="AC26" i="1"/>
  <c r="AC9" i="1"/>
  <c r="P9" i="1" s="1" a="1"/>
  <c r="P9" i="1" s="1"/>
  <c r="AC24" i="1"/>
  <c r="P24" i="1" s="1" a="1"/>
  <c r="P24" i="1" s="1"/>
  <c r="AC13" i="1"/>
  <c r="AC8" i="1"/>
  <c r="AC12" i="1"/>
  <c r="P12" i="1" s="1" a="1"/>
  <c r="P12" i="1" s="1"/>
  <c r="AC25" i="1"/>
  <c r="AC21" i="1"/>
  <c r="V27" i="1"/>
  <c r="AC18" i="1"/>
  <c r="AC14" i="1"/>
  <c r="AA28" i="1" l="1"/>
  <c r="P22" i="1" a="1"/>
  <c r="P22" i="1" s="1"/>
  <c r="P15" i="1" a="1"/>
  <c r="P15" i="1" s="1"/>
  <c r="P11" i="1" a="1"/>
  <c r="P11" i="1" s="1"/>
  <c r="P19" i="1" a="1"/>
  <c r="P19" i="1" s="1"/>
  <c r="P8" i="1" a="1"/>
  <c r="P8" i="1" s="1"/>
  <c r="Q8" i="1" s="1"/>
  <c r="Q9" i="1" s="1"/>
  <c r="Q10" i="1" s="1"/>
  <c r="P14" i="1" a="1"/>
  <c r="P14" i="1" s="1"/>
  <c r="P25" i="1" a="1"/>
  <c r="P25" i="1" s="1"/>
  <c r="P20" i="1" a="1"/>
  <c r="P20" i="1" s="1"/>
  <c r="P18" i="1" a="1"/>
  <c r="P18" i="1" s="1"/>
  <c r="P21" i="1" a="1"/>
  <c r="P21" i="1" s="1"/>
  <c r="P26" i="1" a="1"/>
  <c r="P26" i="1" s="1"/>
  <c r="G28" i="1"/>
  <c r="P13" i="1" a="1"/>
  <c r="P13" i="1" s="1"/>
  <c r="V28" i="1"/>
  <c r="L28" i="1"/>
  <c r="Q11" i="1" l="1"/>
  <c r="Q12" i="1" s="1"/>
  <c r="Q13" i="1" s="1"/>
  <c r="Q14" i="1" s="1"/>
  <c r="Q15" i="1" s="1"/>
  <c r="Q16" i="1" s="1"/>
  <c r="Q18" i="1" s="1"/>
  <c r="Q19" i="1" s="1" a="1"/>
  <c r="Q19" i="1" s="1"/>
  <c r="Q20" i="1" s="1" a="1"/>
  <c r="Q20" i="1" s="1"/>
  <c r="Q21" i="1" s="1" a="1"/>
  <c r="Q21" i="1" s="1"/>
  <c r="Q22" i="1" s="1" a="1"/>
  <c r="Q22" i="1" s="1"/>
  <c r="Q23" i="1" s="1" a="1"/>
  <c r="Q23" i="1" s="1"/>
  <c r="Q24" i="1" s="1" a="1"/>
  <c r="Q24" i="1" s="1"/>
  <c r="Q25" i="1" s="1" a="1"/>
  <c r="Q25" i="1" s="1"/>
  <c r="Q26" i="1" s="1" a="1"/>
  <c r="Q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Hitz</author>
  </authors>
  <commentList>
    <comment ref="A4" authorId="0" shapeId="0" xr:uid="{BC6008C9-962F-5148-B828-FCCE7246999B}">
      <text>
        <r>
          <rPr>
            <b/>
            <sz val="10"/>
            <color rgb="FF000000"/>
            <rFont val="Tahoma"/>
            <family val="2"/>
          </rPr>
          <t>Christian Hitz: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Plus-Handicaps als negative Zahlen eingeben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<sst xmlns="http://schemas.openxmlformats.org/spreadsheetml/2006/main" count="35" uniqueCount="24">
  <si>
    <t>Team 1</t>
  </si>
  <si>
    <t>Team 2</t>
  </si>
  <si>
    <t>Name</t>
  </si>
  <si>
    <t>Abschläge</t>
  </si>
  <si>
    <t>Exakt Handicap</t>
  </si>
  <si>
    <t>Playing HCP (3/4)</t>
  </si>
  <si>
    <t>Loch</t>
  </si>
  <si>
    <t>Par</t>
  </si>
  <si>
    <t>HCP</t>
  </si>
  <si>
    <t>Vorgabe</t>
  </si>
  <si>
    <t>Score</t>
  </si>
  <si>
    <t>Netto</t>
  </si>
  <si>
    <t>Team-Total</t>
  </si>
  <si>
    <t>BetterPoint</t>
  </si>
  <si>
    <t>TeamPoint</t>
  </si>
  <si>
    <t>Resultat</t>
  </si>
  <si>
    <t>Einstellungen</t>
  </si>
  <si>
    <t>CR</t>
  </si>
  <si>
    <t>Slope</t>
  </si>
  <si>
    <t>Gelb</t>
  </si>
  <si>
    <t>Rot</t>
  </si>
  <si>
    <t>Playing Hcp</t>
  </si>
  <si>
    <t>Team-Min</t>
  </si>
  <si>
    <t>Verbleibende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</si>
</sst>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textRotation="90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textRotation="90"/>
    </xf>
  </cellXfs>
  <cellStyles count="1">
    <cellStyle name="Standard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B1F8-8255-7544-ADB1-543C93A443AF}">
  <dimension ref="A1:AJ28"/>
  <sheetViews>
    <sheetView tabSelected="1" zoomScaleNormal="100" workbookViewId="0">
      <selection activeCell="F8" sqref="F8"/>
    </sheetView>
  </sheetViews>
  <sheetFormatPr baseColWidth="10" defaultColWidth="10.83203125" defaultRowHeight="16" x14ac:dyDescent="0.2"/>
  <cols>
    <col min="1" max="1" width="5" bestFit="1" customWidth="1"/>
    <col min="2" max="2" width="5.1640625" bestFit="1" customWidth="1"/>
    <col min="3" max="3" width="5.6640625" bestFit="1" customWidth="1"/>
    <col min="4" max="4" width="5.6640625" hidden="1" customWidth="1"/>
    <col min="5" max="5" width="3.83203125" customWidth="1"/>
    <col min="6" max="6" width="10.83203125" customWidth="1"/>
    <col min="7" max="7" width="3.83203125" customWidth="1"/>
    <col min="8" max="8" width="4.6640625" customWidth="1"/>
    <col min="9" max="9" width="3.83203125" hidden="1" customWidth="1"/>
    <col min="10" max="10" width="3.83203125" customWidth="1"/>
    <col min="11" max="11" width="10.83203125" customWidth="1"/>
    <col min="12" max="12" width="3.83203125" customWidth="1"/>
    <col min="13" max="16" width="5" hidden="1" customWidth="1"/>
    <col min="17" max="17" width="10.83203125" style="1"/>
    <col min="18" max="18" width="10.83203125" style="26" hidden="1" customWidth="1"/>
    <col min="19" max="19" width="5.1640625" style="1" hidden="1" customWidth="1"/>
    <col min="20" max="20" width="3.83203125" customWidth="1"/>
    <col min="21" max="21" width="10.83203125" customWidth="1"/>
    <col min="22" max="22" width="3.83203125" customWidth="1"/>
    <col min="23" max="23" width="4.6640625" customWidth="1"/>
    <col min="24" max="24" width="4.6640625" hidden="1" customWidth="1"/>
    <col min="25" max="25" width="3.83203125" customWidth="1"/>
    <col min="26" max="26" width="10.83203125" customWidth="1"/>
    <col min="27" max="27" width="3.83203125" customWidth="1"/>
    <col min="28" max="29" width="4.6640625" style="1" hidden="1" customWidth="1"/>
    <col min="30" max="31" width="10.83203125" customWidth="1"/>
    <col min="32" max="32" width="10.83203125" style="1" customWidth="1"/>
    <col min="33" max="33" width="10.1640625" customWidth="1"/>
  </cols>
  <sheetData>
    <row r="1" spans="1:36" s="23" customFormat="1" x14ac:dyDescent="0.2">
      <c r="E1" s="31" t="s">
        <v>0</v>
      </c>
      <c r="F1" s="32"/>
      <c r="G1" s="32"/>
      <c r="H1" s="32"/>
      <c r="I1" s="32"/>
      <c r="J1" s="32"/>
      <c r="K1" s="32"/>
      <c r="L1" s="33"/>
      <c r="Q1" s="24"/>
      <c r="R1" s="26"/>
      <c r="S1" s="1"/>
      <c r="T1" s="31" t="s">
        <v>1</v>
      </c>
      <c r="U1" s="32"/>
      <c r="V1" s="32"/>
      <c r="W1" s="32"/>
      <c r="X1" s="32"/>
      <c r="Y1" s="32"/>
      <c r="Z1" s="32"/>
      <c r="AA1" s="33"/>
      <c r="AB1" s="24"/>
      <c r="AC1" s="24"/>
      <c r="AF1" s="24"/>
    </row>
    <row r="2" spans="1:36" x14ac:dyDescent="0.2">
      <c r="A2" s="30" t="s">
        <v>2</v>
      </c>
      <c r="B2" s="30"/>
      <c r="C2" s="30"/>
      <c r="D2" s="2"/>
      <c r="E2" s="40"/>
      <c r="F2" s="41"/>
      <c r="G2" s="42"/>
      <c r="H2" s="69"/>
      <c r="I2" s="69"/>
      <c r="J2" s="56"/>
      <c r="K2" s="57"/>
      <c r="L2" s="58"/>
      <c r="T2" s="34"/>
      <c r="U2" s="35"/>
      <c r="V2" s="36"/>
      <c r="Y2" s="50"/>
      <c r="Z2" s="35"/>
      <c r="AA2" s="51"/>
    </row>
    <row r="3" spans="1:36" x14ac:dyDescent="0.2">
      <c r="A3" s="30" t="s">
        <v>3</v>
      </c>
      <c r="B3" s="30"/>
      <c r="C3" s="30"/>
      <c r="D3" s="2"/>
      <c r="E3" s="43"/>
      <c r="F3" s="67"/>
      <c r="G3" s="44"/>
      <c r="H3" s="69"/>
      <c r="I3" s="69"/>
      <c r="J3" s="59"/>
      <c r="K3" s="63"/>
      <c r="L3" s="60"/>
      <c r="T3" s="37"/>
      <c r="U3" s="38"/>
      <c r="V3" s="39"/>
      <c r="Y3" s="52"/>
      <c r="Z3" s="38"/>
      <c r="AA3" s="53"/>
    </row>
    <row r="4" spans="1:36" x14ac:dyDescent="0.2">
      <c r="A4" s="30" t="s">
        <v>4</v>
      </c>
      <c r="B4" s="30"/>
      <c r="C4" s="30"/>
      <c r="D4" s="2"/>
      <c r="E4" s="45"/>
      <c r="F4" s="68"/>
      <c r="G4" s="46"/>
      <c r="H4" s="69"/>
      <c r="I4" s="69"/>
      <c r="J4" s="59"/>
      <c r="K4" s="63"/>
      <c r="L4" s="60"/>
      <c r="T4" s="37"/>
      <c r="U4" s="38"/>
      <c r="V4" s="39"/>
      <c r="Y4" s="52"/>
      <c r="Z4" s="38"/>
      <c r="AA4" s="53"/>
    </row>
    <row r="5" spans="1:36" x14ac:dyDescent="0.2">
      <c r="A5" s="2" t="s">
        <v>21</v>
      </c>
      <c r="B5" s="2"/>
      <c r="C5" s="2"/>
      <c r="D5" s="2"/>
      <c r="E5" s="47">
        <f>ROUND(IF(E$3=Einstellungen!$A$4,MIN(E$4,36)*Einstellungen!$C$4/113+(Einstellungen!$B$4-$B$28),MIN(E$4,36)*Einstellungen!$C$5/113+(Einstellungen!$B$5-$B$28)),0)</f>
        <v>35</v>
      </c>
      <c r="F5" s="61"/>
      <c r="G5" s="49"/>
      <c r="H5" s="69"/>
      <c r="I5" s="69"/>
      <c r="J5" s="54">
        <f>ROUND(IF(J$3=Einstellungen!$A$4,MIN(J$4,36)*Einstellungen!$C$4/113+(Einstellungen!$B$4-$B$28),MIN(J$4,36)*Einstellungen!$C$5/113+(Einstellungen!$B$5-$B$28)),0)</f>
        <v>35</v>
      </c>
      <c r="K5" s="61"/>
      <c r="L5" s="55"/>
      <c r="T5" s="47">
        <f>ROUND(IF(T$3=Einstellungen!$A$4,MIN(T$4,36)*Einstellungen!$C$4/113+(Einstellungen!$B$4-$B$28),MIN(T$4,36)*Einstellungen!$C$5/113+(Einstellungen!$B$5-$B$28)),0)</f>
        <v>35</v>
      </c>
      <c r="U5" s="48"/>
      <c r="V5" s="49"/>
      <c r="Y5" s="54">
        <f>ROUND(IF(Y$3=Einstellungen!$A$4,MIN(Y$4,36)*Einstellungen!$C$4/113+(Einstellungen!$B$4-$B$28),MIN(Y$4,36)*Einstellungen!$C$5/113+(Einstellungen!$B$5-$B$28)),0)</f>
        <v>35</v>
      </c>
      <c r="Z5" s="48"/>
      <c r="AA5" s="55"/>
    </row>
    <row r="6" spans="1:36" x14ac:dyDescent="0.2">
      <c r="A6" s="2" t="s">
        <v>5</v>
      </c>
      <c r="B6" s="2"/>
      <c r="C6" s="2"/>
      <c r="D6" s="2"/>
      <c r="E6" s="47" cm="1">
        <f t="array" ref="E6">ROUND(_xlfn.IFS(E$5=0,0,E$5&gt;0,E$5*0.75,E$5&lt;0,E$5/0.75),0)</f>
        <v>26</v>
      </c>
      <c r="F6" s="61"/>
      <c r="G6" s="49"/>
      <c r="H6" s="69"/>
      <c r="I6" s="69"/>
      <c r="J6" s="54" cm="1">
        <f t="array" ref="J6">ROUND(_xlfn.IFS(J$5=0,0,J$5&gt;0,J$5*0.75,J$5&lt;0,J$5/0.75),0)</f>
        <v>26</v>
      </c>
      <c r="K6" s="61"/>
      <c r="L6" s="55"/>
      <c r="T6" s="47" cm="1">
        <f t="array" ref="T6">ROUND(_xlfn.IFS(T$5=0,0,T$5&gt;0,T$5*0.75,T$5&lt;0,T$5/0.75),0)</f>
        <v>26</v>
      </c>
      <c r="U6" s="48"/>
      <c r="V6" s="49"/>
      <c r="Y6" s="54" cm="1">
        <f t="array" ref="Y6">ROUND(_xlfn.IFS(Y$5=0,0,Y$5&gt;0,Y$5*0.75,Y$5&lt;0,Y$5/0.75),0)</f>
        <v>26</v>
      </c>
      <c r="Z6" s="48"/>
      <c r="AA6" s="55"/>
      <c r="AI6" s="27"/>
      <c r="AJ6" s="27"/>
    </row>
    <row r="7" spans="1:36" ht="51" customHeight="1" x14ac:dyDescent="0.2">
      <c r="A7" t="s">
        <v>6</v>
      </c>
      <c r="B7" t="s">
        <v>7</v>
      </c>
      <c r="C7" t="s">
        <v>8</v>
      </c>
      <c r="E7" s="5" t="s">
        <v>9</v>
      </c>
      <c r="F7" s="62" t="s">
        <v>10</v>
      </c>
      <c r="G7" s="6" t="s">
        <v>11</v>
      </c>
      <c r="H7" s="62"/>
      <c r="I7" s="64"/>
      <c r="J7" s="7" t="s">
        <v>9</v>
      </c>
      <c r="K7" s="62" t="s">
        <v>10</v>
      </c>
      <c r="L7" s="8" t="s">
        <v>11</v>
      </c>
      <c r="M7" s="9" t="s">
        <v>22</v>
      </c>
      <c r="N7" s="9" t="s">
        <v>12</v>
      </c>
      <c r="O7" s="9" t="s">
        <v>13</v>
      </c>
      <c r="P7" s="9" t="s">
        <v>14</v>
      </c>
      <c r="Q7" s="24" t="s">
        <v>15</v>
      </c>
      <c r="R7" s="71" t="s">
        <v>23</v>
      </c>
      <c r="T7" s="5" t="s">
        <v>9</v>
      </c>
      <c r="U7" s="1" t="s">
        <v>10</v>
      </c>
      <c r="V7" s="6" t="s">
        <v>11</v>
      </c>
      <c r="W7" s="9"/>
      <c r="X7" s="9"/>
      <c r="Y7" s="7" t="s">
        <v>9</v>
      </c>
      <c r="Z7" s="1" t="s">
        <v>10</v>
      </c>
      <c r="AA7" s="8" t="s">
        <v>11</v>
      </c>
      <c r="AB7" s="9" t="s">
        <v>22</v>
      </c>
      <c r="AC7" s="9" t="s">
        <v>12</v>
      </c>
      <c r="AD7" s="1"/>
      <c r="AE7" s="1"/>
    </row>
    <row r="8" spans="1:36" x14ac:dyDescent="0.2">
      <c r="A8">
        <v>1</v>
      </c>
      <c r="B8">
        <v>3</v>
      </c>
      <c r="C8">
        <v>17</v>
      </c>
      <c r="D8">
        <f t="shared" ref="D8:D16" si="0">IF(E$6&gt;=0,FLOOR(E$6/18,1)+IF($C8&lt;=MOD(E$6,18),1,0),IF(18-$C8&lt;-E$6,-1,0))</f>
        <v>1</v>
      </c>
      <c r="E8" s="10" t="str">
        <f>IF(D8=3,"///",IF(D8=2,"//",IF(D8=1,"/",IF(D8=0,"",IF(D8=-1,"+","")))))</f>
        <v>/</v>
      </c>
      <c r="F8" s="25"/>
      <c r="G8" s="11" t="str">
        <f>IF(F8="","",F8-D8)</f>
        <v/>
      </c>
      <c r="H8" s="62"/>
      <c r="I8" s="62">
        <f>IF(J$6&gt;=0,FLOOR(J$6/18,1)+IF($C8&lt;=MOD(J$6,18),1,0),IF(18-$C8&lt;-J$6,-1,0))</f>
        <v>1</v>
      </c>
      <c r="J8" s="12" t="str">
        <f>IF(I8=3,"///",IF(I8=2,"//",IF(I8=1,"/",IF(I8=0,"",IF(I8=-1,"+","")))))</f>
        <v>/</v>
      </c>
      <c r="K8" s="65"/>
      <c r="L8" s="13" t="str">
        <f>IF(K8="","",K8-I8)</f>
        <v/>
      </c>
      <c r="M8" s="1">
        <f>MIN(G8,L8)</f>
        <v>0</v>
      </c>
      <c r="N8" s="1" t="e">
        <f>G8+L8</f>
        <v>#VALUE!</v>
      </c>
      <c r="O8" s="1" cm="1">
        <f t="array" ref="O8">_xlfn.IFS($M8=$AB8, 0, $M8&lt;$AB8,1,$M8&gt;$AB8,-1)</f>
        <v>0</v>
      </c>
      <c r="P8" s="1" t="e" cm="1">
        <f t="array" ref="P8">_xlfn.IFS($AC8=$N8, 0, $N8&lt;$AC8,1,$AC8&lt;$N8,-1)</f>
        <v>#VALUE!</v>
      </c>
      <c r="Q8" s="1" t="str">
        <f>IF(F8="","",IF(ABS(O8+P8)&lt;R8,O8+P8,""))</f>
        <v/>
      </c>
      <c r="R8" s="26">
        <v>36</v>
      </c>
      <c r="S8" s="1">
        <f t="shared" ref="S8:S16" si="1">IF(T$6&gt;=0,FLOOR(T$6/18,1)+IF($C8&lt;=MOD(T$6,18),1,0),IF(18-$C8&lt;-T$6,-1,0))</f>
        <v>1</v>
      </c>
      <c r="T8" s="10" t="str">
        <f>IF(S8=3,"///",IF(S8=2,"//",IF(S8=1,"/",IF(S8=0,"",IF(S8=-1,"+","")))))</f>
        <v>/</v>
      </c>
      <c r="U8" s="29"/>
      <c r="V8" s="11" t="str">
        <f>IF(U8="","",U8-S8)</f>
        <v/>
      </c>
      <c r="W8" s="1"/>
      <c r="X8" s="1">
        <f t="shared" ref="X8:X16" si="2">IF(Y$6&gt;=0,FLOOR(Y$6/18,1)+IF($C8&lt;=MOD(Y$6,18),1,0),IF(18-$C8&lt;-Y$6,-1,0))</f>
        <v>1</v>
      </c>
      <c r="Y8" s="12" t="str">
        <f>IF(X8=3,"///",IF(X8=2,"//",IF(X8=1,"/",IF(X8=0,"",IF(X8=-1,"+","")))))</f>
        <v>/</v>
      </c>
      <c r="Z8" s="29"/>
      <c r="AA8" s="13" t="str">
        <f>IF(Z8="","",Z8-X8)</f>
        <v/>
      </c>
      <c r="AB8" s="1">
        <f>MIN(V8,AA8)</f>
        <v>0</v>
      </c>
      <c r="AC8" s="1" t="e">
        <f>V8+AA8</f>
        <v>#VALUE!</v>
      </c>
      <c r="AD8" s="1"/>
      <c r="AE8" s="1"/>
    </row>
    <row r="9" spans="1:36" x14ac:dyDescent="0.2">
      <c r="A9">
        <v>2</v>
      </c>
      <c r="B9">
        <v>4</v>
      </c>
      <c r="C9">
        <v>15</v>
      </c>
      <c r="D9">
        <f t="shared" si="0"/>
        <v>1</v>
      </c>
      <c r="E9" s="10" t="str">
        <f t="shared" ref="E9:E26" si="3">IF(D9=3,"///",IF(D9=2,"//",IF(D9=1,"/",IF(D9=0,"",IF(D9=-1,"+","")))))</f>
        <v>/</v>
      </c>
      <c r="F9" s="25"/>
      <c r="G9" s="11" t="str">
        <f t="shared" ref="G9:G16" si="4">IF(F9="","",F9-D9)</f>
        <v/>
      </c>
      <c r="H9" s="62"/>
      <c r="I9" s="62">
        <f>IF(J$6&gt;=0,FLOOR(J$6/18,1)+IF($C9&lt;=MOD(J$6,18),1,0),IF(18-$C9&lt;-J$6,-1,0))</f>
        <v>1</v>
      </c>
      <c r="J9" s="12" t="str">
        <f t="shared" ref="J9:J26" si="5">IF(I9=3,"///",IF(I9=2,"//",IF(I9=1,"/",IF(I9=0,"",IF(I9=-1,"+","")))))</f>
        <v>/</v>
      </c>
      <c r="K9" s="65"/>
      <c r="L9" s="13" t="str">
        <f t="shared" ref="L9:L16" si="6">IF(K9="","",K9-I9)</f>
        <v/>
      </c>
      <c r="M9" s="1">
        <f>MIN(G9,L9)</f>
        <v>0</v>
      </c>
      <c r="N9" s="1" t="e">
        <f>G9+L9</f>
        <v>#VALUE!</v>
      </c>
      <c r="O9" s="1" cm="1">
        <f t="array" ref="O9">_xlfn.IFS($M9=$AB9, 0, $M9&lt;$AB9,1,$M9&gt;$AB9,-1)</f>
        <v>0</v>
      </c>
      <c r="P9" s="1" t="e" cm="1">
        <f t="array" ref="P9">_xlfn.IFS($AC9=$N9, 0, $N9&lt;$AC9,1,$AC9&lt;$N9,-1)</f>
        <v>#VALUE!</v>
      </c>
      <c r="Q9" s="1" t="str">
        <f>IF(F9="","",IF(ABS(Q8+O9+P9)&lt;R9,Q8+O9+P9,""))</f>
        <v/>
      </c>
      <c r="R9" s="26">
        <f>R8-2</f>
        <v>34</v>
      </c>
      <c r="S9" s="1">
        <f t="shared" si="1"/>
        <v>1</v>
      </c>
      <c r="T9" s="10" t="str">
        <f t="shared" ref="T9:T26" si="7">IF(S9=3,"///",IF(S9=2,"//",IF(S9=1,"/",IF(S9=0,"",IF(S9=-1,"+","")))))</f>
        <v>/</v>
      </c>
      <c r="U9" s="29"/>
      <c r="V9" s="11" t="str">
        <f t="shared" ref="V9:V16" si="8">IF(U9="","",U9-S9)</f>
        <v/>
      </c>
      <c r="W9" s="1"/>
      <c r="X9" s="1">
        <f t="shared" si="2"/>
        <v>1</v>
      </c>
      <c r="Y9" s="12" t="str">
        <f t="shared" ref="Y9:Y26" si="9">IF(X9=3,"///",IF(X9=2,"//",IF(X9=1,"/",IF(X9=0,"",IF(X9=-1,"+","")))))</f>
        <v>/</v>
      </c>
      <c r="Z9" s="29"/>
      <c r="AA9" s="13" t="str">
        <f t="shared" ref="AA9:AA16" si="10">IF(Z9="","",Z9-X9)</f>
        <v/>
      </c>
      <c r="AB9" s="1">
        <f>MIN(V9,AA9)</f>
        <v>0</v>
      </c>
      <c r="AC9" s="1" t="e">
        <f>V9+AA9</f>
        <v>#VALUE!</v>
      </c>
      <c r="AD9" s="1"/>
      <c r="AE9" s="1"/>
    </row>
    <row r="10" spans="1:36" x14ac:dyDescent="0.2">
      <c r="A10">
        <v>3</v>
      </c>
      <c r="B10">
        <v>5</v>
      </c>
      <c r="C10">
        <v>3</v>
      </c>
      <c r="D10">
        <f t="shared" si="0"/>
        <v>2</v>
      </c>
      <c r="E10" s="10" t="str">
        <f t="shared" si="3"/>
        <v>//</v>
      </c>
      <c r="F10" s="25"/>
      <c r="G10" s="11" t="str">
        <f t="shared" si="4"/>
        <v/>
      </c>
      <c r="H10" s="62"/>
      <c r="I10" s="62">
        <f>IF(J$6&gt;=0,FLOOR(J$6/18,1)+IF($C10&lt;=MOD(J$6,18),1,0),IF(18-$C10&lt;-J$6,-1,0))</f>
        <v>2</v>
      </c>
      <c r="J10" s="12" t="str">
        <f t="shared" si="5"/>
        <v>//</v>
      </c>
      <c r="K10" s="65"/>
      <c r="L10" s="13" t="str">
        <f t="shared" si="6"/>
        <v/>
      </c>
      <c r="M10" s="1">
        <f>MIN(G10,L10)</f>
        <v>0</v>
      </c>
      <c r="N10" s="1" t="e">
        <f>G10+L10</f>
        <v>#VALUE!</v>
      </c>
      <c r="O10" s="1" cm="1">
        <f t="array" ref="O10">_xlfn.IFS($M10=$AB10, 0, $M10&lt;$AB10,1,$M10&gt;$AB10,-1)</f>
        <v>0</v>
      </c>
      <c r="P10" s="1" t="e" cm="1">
        <f t="array" ref="P10">_xlfn.IFS($AC10=$N10, 0, $N10&lt;$AC10,1,$AC10&lt;$N10,-1)</f>
        <v>#VALUE!</v>
      </c>
      <c r="Q10" s="1" t="str">
        <f t="shared" ref="Q10:Q16" si="11">IF(F10="","",IF(ABS(Q9+O10+P10)&lt;R10,Q9+O10+P10,""))</f>
        <v/>
      </c>
      <c r="R10" s="26">
        <f t="shared" ref="R10:R16" si="12">R9-2</f>
        <v>32</v>
      </c>
      <c r="S10" s="1">
        <f t="shared" si="1"/>
        <v>2</v>
      </c>
      <c r="T10" s="10" t="str">
        <f t="shared" si="7"/>
        <v>//</v>
      </c>
      <c r="U10" s="29"/>
      <c r="V10" s="11" t="str">
        <f t="shared" si="8"/>
        <v/>
      </c>
      <c r="W10" s="1"/>
      <c r="X10" s="1">
        <f t="shared" si="2"/>
        <v>2</v>
      </c>
      <c r="Y10" s="12" t="str">
        <f t="shared" si="9"/>
        <v>//</v>
      </c>
      <c r="Z10" s="29"/>
      <c r="AA10" s="13" t="str">
        <f t="shared" si="10"/>
        <v/>
      </c>
      <c r="AB10" s="1">
        <f>MIN(V10,AA10)</f>
        <v>0</v>
      </c>
      <c r="AC10" s="1" t="e">
        <f>V10+AA10</f>
        <v>#VALUE!</v>
      </c>
      <c r="AD10" s="1"/>
      <c r="AE10" s="1"/>
    </row>
    <row r="11" spans="1:36" x14ac:dyDescent="0.2">
      <c r="A11">
        <v>4</v>
      </c>
      <c r="B11">
        <v>4</v>
      </c>
      <c r="C11">
        <v>5</v>
      </c>
      <c r="D11">
        <f t="shared" si="0"/>
        <v>2</v>
      </c>
      <c r="E11" s="10" t="str">
        <f t="shared" si="3"/>
        <v>//</v>
      </c>
      <c r="F11" s="25"/>
      <c r="G11" s="11" t="str">
        <f t="shared" si="4"/>
        <v/>
      </c>
      <c r="H11" s="62"/>
      <c r="I11" s="62">
        <f>IF(J$6&gt;=0,FLOOR(J$6/18,1)+IF($C11&lt;=MOD(J$6,18),1,0),IF(18-$C11&lt;-J$6,-1,0))</f>
        <v>2</v>
      </c>
      <c r="J11" s="12" t="str">
        <f t="shared" si="5"/>
        <v>//</v>
      </c>
      <c r="K11" s="65"/>
      <c r="L11" s="13" t="str">
        <f t="shared" si="6"/>
        <v/>
      </c>
      <c r="M11" s="1">
        <f>MIN(G11,L11)</f>
        <v>0</v>
      </c>
      <c r="N11" s="1" t="e">
        <f>G11+L11</f>
        <v>#VALUE!</v>
      </c>
      <c r="O11" s="1" cm="1">
        <f t="array" ref="O11">_xlfn.IFS($M11=$AB11, 0, $M11&lt;$AB11,1,$M11&gt;$AB11,-1)</f>
        <v>0</v>
      </c>
      <c r="P11" s="1" t="e" cm="1">
        <f t="array" ref="P11">_xlfn.IFS($AC11=$N11, 0, $N11&lt;$AC11,1,$AC11&lt;$N11,-1)</f>
        <v>#VALUE!</v>
      </c>
      <c r="Q11" s="1" t="str">
        <f t="shared" si="11"/>
        <v/>
      </c>
      <c r="R11" s="26">
        <f t="shared" si="12"/>
        <v>30</v>
      </c>
      <c r="S11" s="1">
        <f t="shared" si="1"/>
        <v>2</v>
      </c>
      <c r="T11" s="10" t="str">
        <f t="shared" si="7"/>
        <v>//</v>
      </c>
      <c r="U11" s="29"/>
      <c r="V11" s="11" t="str">
        <f t="shared" si="8"/>
        <v/>
      </c>
      <c r="W11" s="1"/>
      <c r="X11" s="1">
        <f t="shared" si="2"/>
        <v>2</v>
      </c>
      <c r="Y11" s="12" t="str">
        <f t="shared" si="9"/>
        <v>//</v>
      </c>
      <c r="Z11" s="29"/>
      <c r="AA11" s="13" t="str">
        <f t="shared" si="10"/>
        <v/>
      </c>
      <c r="AB11" s="1">
        <f>MIN(V11,AA11)</f>
        <v>0</v>
      </c>
      <c r="AC11" s="1" t="e">
        <f>V11+AA11</f>
        <v>#VALUE!</v>
      </c>
      <c r="AD11" s="1"/>
      <c r="AE11" s="1"/>
    </row>
    <row r="12" spans="1:36" x14ac:dyDescent="0.2">
      <c r="A12">
        <v>5</v>
      </c>
      <c r="B12">
        <v>5</v>
      </c>
      <c r="C12">
        <v>1</v>
      </c>
      <c r="D12">
        <f t="shared" si="0"/>
        <v>2</v>
      </c>
      <c r="E12" s="10" t="str">
        <f t="shared" si="3"/>
        <v>//</v>
      </c>
      <c r="F12" s="25"/>
      <c r="G12" s="11" t="str">
        <f t="shared" si="4"/>
        <v/>
      </c>
      <c r="H12" s="62"/>
      <c r="I12" s="62">
        <f>IF(J$6&gt;=0,FLOOR(J$6/18,1)+IF($C12&lt;=MOD(J$6,18),1,0),IF(18-$C12&lt;-J$6,-1,0))</f>
        <v>2</v>
      </c>
      <c r="J12" s="12" t="str">
        <f t="shared" si="5"/>
        <v>//</v>
      </c>
      <c r="K12" s="65"/>
      <c r="L12" s="13" t="str">
        <f t="shared" si="6"/>
        <v/>
      </c>
      <c r="M12" s="1">
        <f>MIN(G12,L12)</f>
        <v>0</v>
      </c>
      <c r="N12" s="1" t="e">
        <f>G12+L12</f>
        <v>#VALUE!</v>
      </c>
      <c r="O12" s="1" cm="1">
        <f t="array" ref="O12">_xlfn.IFS($M12=$AB12, 0, $M12&lt;$AB12,1,$M12&gt;$AB12,-1)</f>
        <v>0</v>
      </c>
      <c r="P12" s="1" t="e" cm="1">
        <f t="array" ref="P12">_xlfn.IFS($AC12=$N12, 0, $N12&lt;$AC12,1,$AC12&lt;$N12,-1)</f>
        <v>#VALUE!</v>
      </c>
      <c r="Q12" s="1" t="str">
        <f t="shared" si="11"/>
        <v/>
      </c>
      <c r="R12" s="26">
        <f t="shared" si="12"/>
        <v>28</v>
      </c>
      <c r="S12" s="1">
        <f t="shared" si="1"/>
        <v>2</v>
      </c>
      <c r="T12" s="10" t="str">
        <f t="shared" si="7"/>
        <v>//</v>
      </c>
      <c r="U12" s="29"/>
      <c r="V12" s="11" t="str">
        <f t="shared" si="8"/>
        <v/>
      </c>
      <c r="W12" s="1"/>
      <c r="X12" s="1">
        <f t="shared" si="2"/>
        <v>2</v>
      </c>
      <c r="Y12" s="12" t="str">
        <f t="shared" si="9"/>
        <v>//</v>
      </c>
      <c r="Z12" s="29"/>
      <c r="AA12" s="13" t="str">
        <f t="shared" si="10"/>
        <v/>
      </c>
      <c r="AB12" s="1">
        <f>MIN(V12,AA12)</f>
        <v>0</v>
      </c>
      <c r="AC12" s="1" t="e">
        <f>V12+AA12</f>
        <v>#VALUE!</v>
      </c>
      <c r="AD12" s="1"/>
      <c r="AE12" s="1"/>
    </row>
    <row r="13" spans="1:36" x14ac:dyDescent="0.2">
      <c r="A13">
        <v>6</v>
      </c>
      <c r="B13">
        <v>3</v>
      </c>
      <c r="C13">
        <v>9</v>
      </c>
      <c r="D13">
        <f t="shared" si="0"/>
        <v>1</v>
      </c>
      <c r="E13" s="10" t="str">
        <f t="shared" si="3"/>
        <v>/</v>
      </c>
      <c r="F13" s="25"/>
      <c r="G13" s="11" t="str">
        <f t="shared" si="4"/>
        <v/>
      </c>
      <c r="H13" s="62"/>
      <c r="I13" s="62">
        <f>IF(J$6&gt;=0,FLOOR(J$6/18,1)+IF($C13&lt;=MOD(J$6,18),1,0),IF(18-$C13&lt;-J$6,-1,0))</f>
        <v>1</v>
      </c>
      <c r="J13" s="12" t="str">
        <f t="shared" si="5"/>
        <v>/</v>
      </c>
      <c r="K13" s="65"/>
      <c r="L13" s="13" t="str">
        <f t="shared" si="6"/>
        <v/>
      </c>
      <c r="M13" s="1">
        <f>MIN(G13,L13)</f>
        <v>0</v>
      </c>
      <c r="N13" s="1" t="e">
        <f>G13+L13</f>
        <v>#VALUE!</v>
      </c>
      <c r="O13" s="1" cm="1">
        <f t="array" ref="O13">_xlfn.IFS($M13=$AB13, 0, $M13&lt;$AB13,1,$M13&gt;$AB13,-1)</f>
        <v>0</v>
      </c>
      <c r="P13" s="1" t="e" cm="1">
        <f t="array" ref="P13">_xlfn.IFS($AC13=$N13, 0, $N13&lt;$AC13,1,$AC13&lt;$N13,-1)</f>
        <v>#VALUE!</v>
      </c>
      <c r="Q13" s="1" t="str">
        <f t="shared" si="11"/>
        <v/>
      </c>
      <c r="R13" s="26">
        <f t="shared" si="12"/>
        <v>26</v>
      </c>
      <c r="S13" s="1">
        <f t="shared" si="1"/>
        <v>1</v>
      </c>
      <c r="T13" s="10" t="str">
        <f t="shared" si="7"/>
        <v>/</v>
      </c>
      <c r="U13" s="29"/>
      <c r="V13" s="11" t="str">
        <f t="shared" si="8"/>
        <v/>
      </c>
      <c r="W13" s="1"/>
      <c r="X13" s="1">
        <f t="shared" si="2"/>
        <v>1</v>
      </c>
      <c r="Y13" s="12" t="str">
        <f t="shared" si="9"/>
        <v>/</v>
      </c>
      <c r="Z13" s="29"/>
      <c r="AA13" s="13" t="str">
        <f t="shared" si="10"/>
        <v/>
      </c>
      <c r="AB13" s="1">
        <f>MIN(V13,AA13)</f>
        <v>0</v>
      </c>
      <c r="AC13" s="1" t="e">
        <f>V13+AA13</f>
        <v>#VALUE!</v>
      </c>
      <c r="AD13" s="1"/>
      <c r="AE13" s="1"/>
    </row>
    <row r="14" spans="1:36" x14ac:dyDescent="0.2">
      <c r="A14">
        <v>7</v>
      </c>
      <c r="B14">
        <v>4</v>
      </c>
      <c r="C14">
        <v>11</v>
      </c>
      <c r="D14">
        <f t="shared" si="0"/>
        <v>1</v>
      </c>
      <c r="E14" s="10" t="str">
        <f t="shared" si="3"/>
        <v>/</v>
      </c>
      <c r="F14" s="25"/>
      <c r="G14" s="11" t="str">
        <f t="shared" si="4"/>
        <v/>
      </c>
      <c r="H14" s="62"/>
      <c r="I14" s="62">
        <f>IF(J$6&gt;=0,FLOOR(J$6/18,1)+IF($C14&lt;=MOD(J$6,18),1,0),IF(18-$C14&lt;-J$6,-1,0))</f>
        <v>1</v>
      </c>
      <c r="J14" s="12" t="str">
        <f t="shared" si="5"/>
        <v>/</v>
      </c>
      <c r="K14" s="65"/>
      <c r="L14" s="13" t="str">
        <f t="shared" si="6"/>
        <v/>
      </c>
      <c r="M14" s="1">
        <f>MIN(G14,L14)</f>
        <v>0</v>
      </c>
      <c r="N14" s="1" t="e">
        <f>G14+L14</f>
        <v>#VALUE!</v>
      </c>
      <c r="O14" s="1" cm="1">
        <f t="array" ref="O14">_xlfn.IFS($M14=$AB14, 0, $M14&lt;$AB14,1,$M14&gt;$AB14,-1)</f>
        <v>0</v>
      </c>
      <c r="P14" s="1" t="e" cm="1">
        <f t="array" ref="P14">_xlfn.IFS($AC14=$N14, 0, $N14&lt;$AC14,1,$AC14&lt;$N14,-1)</f>
        <v>#VALUE!</v>
      </c>
      <c r="Q14" s="1" t="str">
        <f t="shared" si="11"/>
        <v/>
      </c>
      <c r="R14" s="26">
        <f t="shared" si="12"/>
        <v>24</v>
      </c>
      <c r="S14" s="1">
        <f t="shared" si="1"/>
        <v>1</v>
      </c>
      <c r="T14" s="10" t="str">
        <f t="shared" si="7"/>
        <v>/</v>
      </c>
      <c r="U14" s="29"/>
      <c r="V14" s="11" t="str">
        <f t="shared" si="8"/>
        <v/>
      </c>
      <c r="W14" s="1"/>
      <c r="X14" s="1">
        <f t="shared" si="2"/>
        <v>1</v>
      </c>
      <c r="Y14" s="12" t="str">
        <f t="shared" si="9"/>
        <v>/</v>
      </c>
      <c r="Z14" s="29"/>
      <c r="AA14" s="13" t="str">
        <f t="shared" si="10"/>
        <v/>
      </c>
      <c r="AB14" s="1">
        <f>MIN(V14,AA14)</f>
        <v>0</v>
      </c>
      <c r="AC14" s="1" t="e">
        <f>V14+AA14</f>
        <v>#VALUE!</v>
      </c>
      <c r="AD14" s="1"/>
      <c r="AE14" s="1"/>
    </row>
    <row r="15" spans="1:36" x14ac:dyDescent="0.2">
      <c r="A15">
        <v>8</v>
      </c>
      <c r="B15">
        <v>4</v>
      </c>
      <c r="C15">
        <v>7</v>
      </c>
      <c r="D15">
        <f t="shared" si="0"/>
        <v>2</v>
      </c>
      <c r="E15" s="10" t="str">
        <f t="shared" si="3"/>
        <v>//</v>
      </c>
      <c r="F15" s="25"/>
      <c r="G15" s="11" t="str">
        <f t="shared" si="4"/>
        <v/>
      </c>
      <c r="H15" s="62"/>
      <c r="I15" s="62">
        <f>IF(J$6&gt;=0,FLOOR(J$6/18,1)+IF($C15&lt;=MOD(J$6,18),1,0),IF(18-$C15&lt;-J$6,-1,0))</f>
        <v>2</v>
      </c>
      <c r="J15" s="12" t="str">
        <f t="shared" si="5"/>
        <v>//</v>
      </c>
      <c r="K15" s="65"/>
      <c r="L15" s="13" t="str">
        <f t="shared" si="6"/>
        <v/>
      </c>
      <c r="M15" s="1">
        <f>MIN(G15,L15)</f>
        <v>0</v>
      </c>
      <c r="N15" s="1" t="e">
        <f>G15+L15</f>
        <v>#VALUE!</v>
      </c>
      <c r="O15" s="1" cm="1">
        <f t="array" ref="O15">_xlfn.IFS($M15=$AB15, 0, $M15&lt;$AB15,1,$M15&gt;$AB15,-1)</f>
        <v>0</v>
      </c>
      <c r="P15" s="1" t="e" cm="1">
        <f t="array" ref="P15">_xlfn.IFS($AC15=$N15, 0, $N15&lt;$AC15,1,$AC15&lt;$N15,-1)</f>
        <v>#VALUE!</v>
      </c>
      <c r="Q15" s="1" t="str">
        <f t="shared" si="11"/>
        <v/>
      </c>
      <c r="R15" s="26">
        <f t="shared" si="12"/>
        <v>22</v>
      </c>
      <c r="S15" s="1">
        <f t="shared" si="1"/>
        <v>2</v>
      </c>
      <c r="T15" s="10" t="str">
        <f t="shared" si="7"/>
        <v>//</v>
      </c>
      <c r="U15" s="29"/>
      <c r="V15" s="11" t="str">
        <f t="shared" si="8"/>
        <v/>
      </c>
      <c r="W15" s="1"/>
      <c r="X15" s="1">
        <f t="shared" si="2"/>
        <v>2</v>
      </c>
      <c r="Y15" s="12" t="str">
        <f t="shared" si="9"/>
        <v>//</v>
      </c>
      <c r="Z15" s="29"/>
      <c r="AA15" s="13" t="str">
        <f t="shared" si="10"/>
        <v/>
      </c>
      <c r="AB15" s="1">
        <f>MIN(V15,AA15)</f>
        <v>0</v>
      </c>
      <c r="AC15" s="1" t="e">
        <f>V15+AA15</f>
        <v>#VALUE!</v>
      </c>
      <c r="AD15" s="1"/>
      <c r="AE15" s="1"/>
    </row>
    <row r="16" spans="1:36" x14ac:dyDescent="0.2">
      <c r="A16">
        <v>9</v>
      </c>
      <c r="B16">
        <v>3</v>
      </c>
      <c r="C16">
        <v>13</v>
      </c>
      <c r="D16">
        <f t="shared" si="0"/>
        <v>1</v>
      </c>
      <c r="E16" s="10" t="str">
        <f t="shared" si="3"/>
        <v>/</v>
      </c>
      <c r="F16" s="25"/>
      <c r="G16" s="11" t="str">
        <f t="shared" si="4"/>
        <v/>
      </c>
      <c r="H16" s="62"/>
      <c r="I16" s="62">
        <f>IF(J$6&gt;=0,FLOOR(J$6/18,1)+IF($C16&lt;=MOD(J$6,18),1,0),IF(18-$C16&lt;-J$6,-1,0))</f>
        <v>1</v>
      </c>
      <c r="J16" s="12" t="str">
        <f t="shared" si="5"/>
        <v>/</v>
      </c>
      <c r="K16" s="65"/>
      <c r="L16" s="13" t="str">
        <f t="shared" si="6"/>
        <v/>
      </c>
      <c r="M16" s="1">
        <f>MIN(G16,L16)</f>
        <v>0</v>
      </c>
      <c r="N16" s="1" t="e">
        <f>G16+L16</f>
        <v>#VALUE!</v>
      </c>
      <c r="O16" s="1" cm="1">
        <f t="array" ref="O16">_xlfn.IFS($M16=$AB16, 0, $M16&lt;$AB16,1,$M16&gt;$AB16,-1)</f>
        <v>0</v>
      </c>
      <c r="P16" s="1" t="e" cm="1">
        <f t="array" ref="P16">_xlfn.IFS($AC16=$N16, 0, $N16&lt;$AC16,1,$AC16&lt;$N16,-1)</f>
        <v>#VALUE!</v>
      </c>
      <c r="Q16" s="1" t="str">
        <f t="shared" si="11"/>
        <v/>
      </c>
      <c r="R16" s="26">
        <f t="shared" si="12"/>
        <v>20</v>
      </c>
      <c r="S16" s="1">
        <f t="shared" si="1"/>
        <v>1</v>
      </c>
      <c r="T16" s="10" t="str">
        <f t="shared" si="7"/>
        <v>/</v>
      </c>
      <c r="U16" s="29"/>
      <c r="V16" s="11" t="str">
        <f t="shared" si="8"/>
        <v/>
      </c>
      <c r="W16" s="1"/>
      <c r="X16" s="1">
        <f t="shared" si="2"/>
        <v>1</v>
      </c>
      <c r="Y16" s="12" t="str">
        <f t="shared" si="9"/>
        <v>/</v>
      </c>
      <c r="Z16" s="29"/>
      <c r="AA16" s="13" t="str">
        <f t="shared" si="10"/>
        <v/>
      </c>
      <c r="AB16" s="1">
        <f>MIN(V16,AA16)</f>
        <v>0</v>
      </c>
      <c r="AC16" s="1" t="e">
        <f>V16+AA16</f>
        <v>#VALUE!</v>
      </c>
      <c r="AD16" s="1"/>
      <c r="AE16" s="1"/>
    </row>
    <row r="17" spans="1:32" s="3" customFormat="1" x14ac:dyDescent="0.2">
      <c r="B17" s="3">
        <f>SUM(B8:B16)</f>
        <v>35</v>
      </c>
      <c r="E17" s="14" t="str">
        <f t="shared" si="3"/>
        <v/>
      </c>
      <c r="F17" s="66">
        <f>SUM(F8:F16)</f>
        <v>0</v>
      </c>
      <c r="G17" s="15">
        <f>SUM(G8:G16)</f>
        <v>0</v>
      </c>
      <c r="H17" s="66"/>
      <c r="I17" s="66"/>
      <c r="J17" s="28" t="str">
        <f t="shared" si="5"/>
        <v/>
      </c>
      <c r="K17" s="66">
        <f>SUM(K8:K16)</f>
        <v>0</v>
      </c>
      <c r="L17" s="17">
        <f>SUM(L8:L16)</f>
        <v>0</v>
      </c>
      <c r="M17" s="1"/>
      <c r="N17" s="4"/>
      <c r="O17" s="1"/>
      <c r="P17" s="1"/>
      <c r="Q17" s="26"/>
      <c r="R17" s="26"/>
      <c r="S17" s="1"/>
      <c r="T17" s="14" t="str">
        <f t="shared" si="7"/>
        <v/>
      </c>
      <c r="U17" s="4">
        <f>SUM(U8:U16)</f>
        <v>0</v>
      </c>
      <c r="V17" s="15">
        <f>SUM(V8:V16)</f>
        <v>0</v>
      </c>
      <c r="W17" s="4"/>
      <c r="X17" s="4"/>
      <c r="Y17" s="28" t="str">
        <f t="shared" si="9"/>
        <v/>
      </c>
      <c r="Z17" s="4">
        <f>SUM(Z8:Z16)</f>
        <v>0</v>
      </c>
      <c r="AA17" s="17">
        <f>SUM(AA8:AA16)</f>
        <v>0</v>
      </c>
      <c r="AB17" s="1"/>
      <c r="AC17" s="4"/>
      <c r="AD17" s="1"/>
      <c r="AE17" s="1"/>
      <c r="AF17" s="4"/>
    </row>
    <row r="18" spans="1:32" x14ac:dyDescent="0.2">
      <c r="A18">
        <v>10</v>
      </c>
      <c r="B18">
        <v>3</v>
      </c>
      <c r="C18">
        <v>18</v>
      </c>
      <c r="D18">
        <f t="shared" ref="D18:D26" si="13">IF(E$6&gt;=0,FLOOR(E$6/18,1)+IF($C18&lt;=MOD(E$6,18),1,0),IF(18-$C18&lt;-E$6,-1,0))</f>
        <v>1</v>
      </c>
      <c r="E18" s="10" t="str">
        <f t="shared" si="3"/>
        <v>/</v>
      </c>
      <c r="F18" s="70"/>
      <c r="G18" s="11" t="str">
        <f>IF(F18="","",F18-D18)</f>
        <v/>
      </c>
      <c r="H18" s="62"/>
      <c r="I18" s="62">
        <f>IF(J$6&gt;=0,FLOOR(J$6/18,1)+IF($C18&lt;=MOD(J$6,18),1,0),IF(18-$C18&lt;-J$6,-1,0))</f>
        <v>1</v>
      </c>
      <c r="J18" s="12" t="str">
        <f t="shared" si="5"/>
        <v>/</v>
      </c>
      <c r="K18" s="65"/>
      <c r="L18" s="13" t="str">
        <f>IF(K18="","",K18-I18)</f>
        <v/>
      </c>
      <c r="M18" s="1">
        <f>MIN(G18,L18)</f>
        <v>0</v>
      </c>
      <c r="N18" s="1" t="e">
        <f>G18+L18</f>
        <v>#VALUE!</v>
      </c>
      <c r="O18" s="1" cm="1">
        <f t="array" ref="O18">_xlfn.IFS($M18=$AB18, 0, $M18&lt;$AB18,1,$M18&gt;$AB18,-1)</f>
        <v>0</v>
      </c>
      <c r="P18" s="1" t="e" cm="1">
        <f t="array" ref="P18">_xlfn.IFS($AC18=$N18, 0, $N18&lt;$AC18,1,$AC18&lt;$N18,-1)</f>
        <v>#VALUE!</v>
      </c>
      <c r="Q18" s="1" t="str">
        <f>IF(F18="","",Q16+O18+P18)</f>
        <v/>
      </c>
      <c r="R18" s="26">
        <f>R16-2</f>
        <v>18</v>
      </c>
      <c r="S18" s="1">
        <f t="shared" ref="S18:S26" si="14">IF(T$6&gt;=0,FLOOR(T$6/18,1)+IF($C18&lt;=MOD(T$6,18),1,0),IF(18-$C18&lt;-T$6,-1,0))</f>
        <v>1</v>
      </c>
      <c r="T18" s="10" t="str">
        <f t="shared" si="7"/>
        <v>/</v>
      </c>
      <c r="U18" s="29"/>
      <c r="V18" s="11" t="str">
        <f>IF(U18="","",U18-S18)</f>
        <v/>
      </c>
      <c r="W18" s="1"/>
      <c r="X18" s="1">
        <f t="shared" ref="X18:X26" si="15">IF(Y$6&gt;=0,FLOOR(Y$6/18,1)+IF($C18&lt;=MOD(Y$6,18),1,0),IF(18-$C18&lt;-Y$6,-1,0))</f>
        <v>1</v>
      </c>
      <c r="Y18" s="12" t="str">
        <f t="shared" si="9"/>
        <v>/</v>
      </c>
      <c r="Z18" s="29"/>
      <c r="AA18" s="13" t="str">
        <f>IF(Z18="","",Z18-X18)</f>
        <v/>
      </c>
      <c r="AB18" s="1">
        <f>MIN(V18,AA18)</f>
        <v>0</v>
      </c>
      <c r="AC18" s="1" t="e">
        <f>V18+AA18</f>
        <v>#VALUE!</v>
      </c>
      <c r="AD18" s="1"/>
      <c r="AE18" s="1"/>
    </row>
    <row r="19" spans="1:32" x14ac:dyDescent="0.2">
      <c r="A19">
        <v>11</v>
      </c>
      <c r="B19">
        <v>4</v>
      </c>
      <c r="C19">
        <v>16</v>
      </c>
      <c r="D19">
        <f t="shared" si="13"/>
        <v>1</v>
      </c>
      <c r="E19" s="10" t="str">
        <f t="shared" si="3"/>
        <v>/</v>
      </c>
      <c r="F19" s="70"/>
      <c r="G19" s="11" t="str">
        <f t="shared" ref="G19:G26" si="16">IF(F19="","",F19-D19)</f>
        <v/>
      </c>
      <c r="H19" s="62"/>
      <c r="I19" s="62">
        <f>IF(J$6&gt;=0,FLOOR(J$6/18,1)+IF($C19&lt;=MOD(J$6,18),1,0),IF(18-$C19&lt;-J$6,-1,0))</f>
        <v>1</v>
      </c>
      <c r="J19" s="12" t="str">
        <f t="shared" si="5"/>
        <v>/</v>
      </c>
      <c r="K19" s="65"/>
      <c r="L19" s="13" t="str">
        <f t="shared" ref="L19:L26" si="17">IF(K19="","",K19-I19)</f>
        <v/>
      </c>
      <c r="M19" s="1">
        <f>MIN(G19,L19)</f>
        <v>0</v>
      </c>
      <c r="N19" s="1" t="e">
        <f>G19+L19</f>
        <v>#VALUE!</v>
      </c>
      <c r="O19" s="1" cm="1">
        <f t="array" ref="O19">_xlfn.IFS($M19=$AB19, 0, $M19&lt;$AB19,1,$M19&gt;$AB19,-1)</f>
        <v>0</v>
      </c>
      <c r="P19" s="1" t="e" cm="1">
        <f t="array" ref="P19">_xlfn.IFS($AC19=$N19, 0, $N19&lt;$AC19,1,$AC19&lt;$N19,-1)</f>
        <v>#VALUE!</v>
      </c>
      <c r="Q19" s="1" t="str" cm="1">
        <f t="array" ref="Q19">_xlfn.IFS(Q18="","",Q18="x","x",ABS(Q18)&gt;=R18,"x",F19="","",ABS(Q18)&lt;=R18,Q18+O19+P19)</f>
        <v/>
      </c>
      <c r="R19" s="26">
        <f t="shared" ref="R19:R26" si="18">R18-2</f>
        <v>16</v>
      </c>
      <c r="S19" s="1">
        <f t="shared" si="14"/>
        <v>1</v>
      </c>
      <c r="T19" s="10" t="str">
        <f t="shared" si="7"/>
        <v>/</v>
      </c>
      <c r="U19" s="29"/>
      <c r="V19" s="11" t="str">
        <f t="shared" ref="V19:V26" si="19">IF(U19="","",U19-S19)</f>
        <v/>
      </c>
      <c r="W19" s="1"/>
      <c r="X19" s="1">
        <f t="shared" si="15"/>
        <v>1</v>
      </c>
      <c r="Y19" s="12" t="str">
        <f t="shared" si="9"/>
        <v>/</v>
      </c>
      <c r="Z19" s="29"/>
      <c r="AA19" s="13" t="str">
        <f t="shared" ref="AA19:AA26" si="20">IF(Z19="","",Z19-X19)</f>
        <v/>
      </c>
      <c r="AB19" s="1">
        <f>MIN(V19,AA19)</f>
        <v>0</v>
      </c>
      <c r="AC19" s="1" t="e">
        <f>V19+AA19</f>
        <v>#VALUE!</v>
      </c>
      <c r="AD19" s="1"/>
      <c r="AE19" s="1"/>
    </row>
    <row r="20" spans="1:32" x14ac:dyDescent="0.2">
      <c r="A20">
        <v>12</v>
      </c>
      <c r="B20">
        <v>5</v>
      </c>
      <c r="C20">
        <v>4</v>
      </c>
      <c r="D20">
        <f t="shared" si="13"/>
        <v>2</v>
      </c>
      <c r="E20" s="10" t="str">
        <f t="shared" si="3"/>
        <v>//</v>
      </c>
      <c r="F20" s="70"/>
      <c r="G20" s="11" t="str">
        <f t="shared" si="16"/>
        <v/>
      </c>
      <c r="H20" s="62"/>
      <c r="I20" s="62">
        <f>IF(J$6&gt;=0,FLOOR(J$6/18,1)+IF($C20&lt;=MOD(J$6,18),1,0),IF(18-$C20&lt;-J$6,-1,0))</f>
        <v>2</v>
      </c>
      <c r="J20" s="12" t="str">
        <f t="shared" si="5"/>
        <v>//</v>
      </c>
      <c r="K20" s="65"/>
      <c r="L20" s="13" t="str">
        <f t="shared" si="17"/>
        <v/>
      </c>
      <c r="M20" s="1">
        <f>MIN(G20,L20)</f>
        <v>0</v>
      </c>
      <c r="N20" s="1" t="e">
        <f>G20+L20</f>
        <v>#VALUE!</v>
      </c>
      <c r="O20" s="1" cm="1">
        <f t="array" ref="O20">_xlfn.IFS($M20=$AB20, 0, $M20&lt;$AB20,1,$M20&gt;$AB20,-1)</f>
        <v>0</v>
      </c>
      <c r="P20" s="1" t="e" cm="1">
        <f t="array" ref="P20">_xlfn.IFS($AC20=$N20, 0, $N20&lt;$AC20,1,$AC20&lt;$N20,-1)</f>
        <v>#VALUE!</v>
      </c>
      <c r="Q20" s="1" t="str" cm="1">
        <f t="array" ref="Q20">_xlfn.IFS(Q19="","",Q19="x","x",ABS(Q19)&gt;=R19,"x",F20="","",ABS(Q19)&lt;=R19,Q19+O20+P20)</f>
        <v/>
      </c>
      <c r="R20" s="26">
        <f t="shared" si="18"/>
        <v>14</v>
      </c>
      <c r="S20" s="1">
        <f t="shared" si="14"/>
        <v>2</v>
      </c>
      <c r="T20" s="10" t="str">
        <f t="shared" si="7"/>
        <v>//</v>
      </c>
      <c r="U20" s="29"/>
      <c r="V20" s="11" t="str">
        <f t="shared" si="19"/>
        <v/>
      </c>
      <c r="W20" s="1"/>
      <c r="X20" s="1">
        <f t="shared" si="15"/>
        <v>2</v>
      </c>
      <c r="Y20" s="12" t="str">
        <f t="shared" si="9"/>
        <v>//</v>
      </c>
      <c r="Z20" s="29"/>
      <c r="AA20" s="13" t="str">
        <f t="shared" si="20"/>
        <v/>
      </c>
      <c r="AB20" s="1">
        <f>MIN(V20,AA20)</f>
        <v>0</v>
      </c>
      <c r="AC20" s="1" t="e">
        <f>V20+AA20</f>
        <v>#VALUE!</v>
      </c>
      <c r="AD20" s="1"/>
      <c r="AE20" s="1"/>
    </row>
    <row r="21" spans="1:32" x14ac:dyDescent="0.2">
      <c r="A21">
        <v>13</v>
      </c>
      <c r="B21">
        <v>4</v>
      </c>
      <c r="C21">
        <v>6</v>
      </c>
      <c r="D21">
        <f t="shared" si="13"/>
        <v>2</v>
      </c>
      <c r="E21" s="10" t="str">
        <f t="shared" si="3"/>
        <v>//</v>
      </c>
      <c r="F21" s="70"/>
      <c r="G21" s="11" t="str">
        <f t="shared" si="16"/>
        <v/>
      </c>
      <c r="H21" s="62"/>
      <c r="I21" s="62">
        <f>IF(J$6&gt;=0,FLOOR(J$6/18,1)+IF($C21&lt;=MOD(J$6,18),1,0),IF(18-$C21&lt;-J$6,-1,0))</f>
        <v>2</v>
      </c>
      <c r="J21" s="12" t="str">
        <f t="shared" si="5"/>
        <v>//</v>
      </c>
      <c r="K21" s="65"/>
      <c r="L21" s="13" t="str">
        <f t="shared" si="17"/>
        <v/>
      </c>
      <c r="M21" s="1">
        <f>MIN(G21,L21)</f>
        <v>0</v>
      </c>
      <c r="N21" s="1" t="e">
        <f>G21+L21</f>
        <v>#VALUE!</v>
      </c>
      <c r="O21" s="1" cm="1">
        <f t="array" ref="O21">_xlfn.IFS($M21=$AB21, 0, $M21&lt;$AB21,1,$M21&gt;$AB21,-1)</f>
        <v>0</v>
      </c>
      <c r="P21" s="1" t="e" cm="1">
        <f t="array" ref="P21">_xlfn.IFS($AC21=$N21, 0, $N21&lt;$AC21,1,$AC21&lt;$N21,-1)</f>
        <v>#VALUE!</v>
      </c>
      <c r="Q21" s="1" t="str" cm="1">
        <f t="array" ref="Q21">_xlfn.IFS(Q20="","",Q20="x","x",ABS(Q20)&gt;=R20,"x",F21="","",ABS(Q20)&lt;=R20,Q20+O21+P21)</f>
        <v/>
      </c>
      <c r="R21" s="26">
        <f t="shared" si="18"/>
        <v>12</v>
      </c>
      <c r="S21" s="1">
        <f t="shared" si="14"/>
        <v>2</v>
      </c>
      <c r="T21" s="10" t="str">
        <f t="shared" si="7"/>
        <v>//</v>
      </c>
      <c r="U21" s="29"/>
      <c r="V21" s="11" t="str">
        <f t="shared" si="19"/>
        <v/>
      </c>
      <c r="W21" s="1"/>
      <c r="X21" s="1">
        <f t="shared" si="15"/>
        <v>2</v>
      </c>
      <c r="Y21" s="12" t="str">
        <f t="shared" si="9"/>
        <v>//</v>
      </c>
      <c r="Z21" s="29"/>
      <c r="AA21" s="13" t="str">
        <f t="shared" si="20"/>
        <v/>
      </c>
      <c r="AB21" s="1">
        <f>MIN(V21,AA21)</f>
        <v>0</v>
      </c>
      <c r="AC21" s="1" t="e">
        <f>V21+AA21</f>
        <v>#VALUE!</v>
      </c>
      <c r="AD21" s="1"/>
      <c r="AE21" s="1"/>
    </row>
    <row r="22" spans="1:32" x14ac:dyDescent="0.2">
      <c r="A22">
        <v>14</v>
      </c>
      <c r="B22">
        <v>5</v>
      </c>
      <c r="C22">
        <v>2</v>
      </c>
      <c r="D22">
        <f t="shared" si="13"/>
        <v>2</v>
      </c>
      <c r="E22" s="10" t="str">
        <f t="shared" si="3"/>
        <v>//</v>
      </c>
      <c r="F22" s="70"/>
      <c r="G22" s="11" t="str">
        <f t="shared" si="16"/>
        <v/>
      </c>
      <c r="H22" s="62"/>
      <c r="I22" s="62">
        <f>IF(J$6&gt;=0,FLOOR(J$6/18,1)+IF($C22&lt;=MOD(J$6,18),1,0),IF(18-$C22&lt;-J$6,-1,0))</f>
        <v>2</v>
      </c>
      <c r="J22" s="12" t="str">
        <f t="shared" si="5"/>
        <v>//</v>
      </c>
      <c r="K22" s="65"/>
      <c r="L22" s="13" t="str">
        <f t="shared" si="17"/>
        <v/>
      </c>
      <c r="M22" s="1">
        <f>MIN(G22,L22)</f>
        <v>0</v>
      </c>
      <c r="N22" s="1" t="e">
        <f>G22+L22</f>
        <v>#VALUE!</v>
      </c>
      <c r="O22" s="1" cm="1">
        <f t="array" ref="O22">_xlfn.IFS($M22=$AB22, 0, $M22&lt;$AB22,1,$M22&gt;$AB22,-1)</f>
        <v>0</v>
      </c>
      <c r="P22" s="1" t="e" cm="1">
        <f t="array" ref="P22">_xlfn.IFS($AC22=$N22, 0, $N22&lt;$AC22,1,$AC22&lt;$N22,-1)</f>
        <v>#VALUE!</v>
      </c>
      <c r="Q22" s="1" t="str" cm="1">
        <f t="array" ref="Q22">_xlfn.IFS(Q21="","",Q21="x","x",ABS(Q21)&gt;=R21,"x",F22="","",ABS(Q21)&lt;=R21,Q21+O22+P22)</f>
        <v/>
      </c>
      <c r="R22" s="26">
        <f t="shared" si="18"/>
        <v>10</v>
      </c>
      <c r="S22" s="1">
        <f t="shared" si="14"/>
        <v>2</v>
      </c>
      <c r="T22" s="10" t="str">
        <f t="shared" si="7"/>
        <v>//</v>
      </c>
      <c r="U22" s="29"/>
      <c r="V22" s="11" t="str">
        <f t="shared" si="19"/>
        <v/>
      </c>
      <c r="W22" s="1"/>
      <c r="X22" s="1">
        <f t="shared" si="15"/>
        <v>2</v>
      </c>
      <c r="Y22" s="12" t="str">
        <f t="shared" si="9"/>
        <v>//</v>
      </c>
      <c r="Z22" s="29"/>
      <c r="AA22" s="13" t="str">
        <f t="shared" si="20"/>
        <v/>
      </c>
      <c r="AB22" s="1">
        <f>MIN(V22,AA22)</f>
        <v>0</v>
      </c>
      <c r="AC22" s="1" t="e">
        <f>V22+AA22</f>
        <v>#VALUE!</v>
      </c>
      <c r="AD22" s="1"/>
      <c r="AE22" s="1"/>
    </row>
    <row r="23" spans="1:32" x14ac:dyDescent="0.2">
      <c r="A23">
        <v>15</v>
      </c>
      <c r="B23">
        <v>3</v>
      </c>
      <c r="C23">
        <v>10</v>
      </c>
      <c r="D23">
        <f t="shared" si="13"/>
        <v>1</v>
      </c>
      <c r="E23" s="10" t="str">
        <f t="shared" si="3"/>
        <v>/</v>
      </c>
      <c r="F23" s="70"/>
      <c r="G23" s="11" t="str">
        <f t="shared" si="16"/>
        <v/>
      </c>
      <c r="H23" s="62"/>
      <c r="I23" s="62">
        <f>IF(J$6&gt;=0,FLOOR(J$6/18,1)+IF($C23&lt;=MOD(J$6,18),1,0),IF(18-$C23&lt;-J$6,-1,0))</f>
        <v>1</v>
      </c>
      <c r="J23" s="12" t="str">
        <f t="shared" si="5"/>
        <v>/</v>
      </c>
      <c r="K23" s="65"/>
      <c r="L23" s="13" t="str">
        <f t="shared" si="17"/>
        <v/>
      </c>
      <c r="M23" s="1">
        <f>MIN(G23,L23)</f>
        <v>0</v>
      </c>
      <c r="N23" s="1" t="e">
        <f>G23+L23</f>
        <v>#VALUE!</v>
      </c>
      <c r="O23" s="1" cm="1">
        <f t="array" ref="O23">_xlfn.IFS($M23=$AB23, 0, $M23&lt;$AB23,1,$M23&gt;$AB23,-1)</f>
        <v>0</v>
      </c>
      <c r="P23" s="1" t="e" cm="1">
        <f t="array" ref="P23">_xlfn.IFS($AC23=$N23, 0, $N23&lt;$AC23,1,$AC23&lt;$N23,-1)</f>
        <v>#VALUE!</v>
      </c>
      <c r="Q23" s="1" t="str" cm="1">
        <f t="array" ref="Q23">_xlfn.IFS(Q22="","",Q22="x","x",ABS(Q22)&gt;=R22,"x",F23="","",ABS(Q22)&lt;=R22,Q22+O23+P23)</f>
        <v/>
      </c>
      <c r="R23" s="26">
        <f t="shared" si="18"/>
        <v>8</v>
      </c>
      <c r="S23" s="1">
        <f t="shared" si="14"/>
        <v>1</v>
      </c>
      <c r="T23" s="10" t="str">
        <f t="shared" si="7"/>
        <v>/</v>
      </c>
      <c r="U23" s="29"/>
      <c r="V23" s="11" t="str">
        <f t="shared" si="19"/>
        <v/>
      </c>
      <c r="W23" s="1"/>
      <c r="X23" s="1">
        <f t="shared" si="15"/>
        <v>1</v>
      </c>
      <c r="Y23" s="12" t="str">
        <f t="shared" si="9"/>
        <v>/</v>
      </c>
      <c r="Z23" s="29"/>
      <c r="AA23" s="13" t="str">
        <f t="shared" si="20"/>
        <v/>
      </c>
      <c r="AB23" s="1">
        <f>MIN(V23,AA23)</f>
        <v>0</v>
      </c>
      <c r="AC23" s="1" t="e">
        <f>V23+AA23</f>
        <v>#VALUE!</v>
      </c>
      <c r="AD23" s="1"/>
      <c r="AE23" s="1"/>
    </row>
    <row r="24" spans="1:32" x14ac:dyDescent="0.2">
      <c r="A24">
        <v>16</v>
      </c>
      <c r="B24">
        <v>4</v>
      </c>
      <c r="C24">
        <v>12</v>
      </c>
      <c r="D24">
        <f t="shared" si="13"/>
        <v>1</v>
      </c>
      <c r="E24" s="10" t="str">
        <f t="shared" si="3"/>
        <v>/</v>
      </c>
      <c r="F24" s="70"/>
      <c r="G24" s="11" t="str">
        <f t="shared" si="16"/>
        <v/>
      </c>
      <c r="H24" s="62"/>
      <c r="I24" s="62">
        <f>IF(J$6&gt;=0,FLOOR(J$6/18,1)+IF($C24&lt;=MOD(J$6,18),1,0),IF(18-$C24&lt;-J$6,-1,0))</f>
        <v>1</v>
      </c>
      <c r="J24" s="12" t="str">
        <f t="shared" si="5"/>
        <v>/</v>
      </c>
      <c r="K24" s="65"/>
      <c r="L24" s="13" t="str">
        <f t="shared" si="17"/>
        <v/>
      </c>
      <c r="M24" s="1">
        <f>MIN(G24,L24)</f>
        <v>0</v>
      </c>
      <c r="N24" s="1" t="e">
        <f>G24+L24</f>
        <v>#VALUE!</v>
      </c>
      <c r="O24" s="1" cm="1">
        <f t="array" ref="O24">_xlfn.IFS($M24=$AB24, 0, $M24&lt;$AB24,1,$M24&gt;$AB24,-1)</f>
        <v>0</v>
      </c>
      <c r="P24" s="1" t="e" cm="1">
        <f t="array" ref="P24">_xlfn.IFS($AC24=$N24, 0, $N24&lt;$AC24,1,$AC24&lt;$N24,-1)</f>
        <v>#VALUE!</v>
      </c>
      <c r="Q24" s="1" t="str" cm="1">
        <f t="array" ref="Q24">_xlfn.IFS(Q23="","",Q23="x","x",ABS(Q23)&gt;=R23,"x",F24="","",ABS(Q23)&lt;=R23,Q23+O24+P24)</f>
        <v/>
      </c>
      <c r="R24" s="26">
        <f t="shared" si="18"/>
        <v>6</v>
      </c>
      <c r="S24" s="1">
        <f t="shared" si="14"/>
        <v>1</v>
      </c>
      <c r="T24" s="10" t="str">
        <f t="shared" si="7"/>
        <v>/</v>
      </c>
      <c r="U24" s="29"/>
      <c r="V24" s="11" t="str">
        <f t="shared" si="19"/>
        <v/>
      </c>
      <c r="W24" s="1"/>
      <c r="X24" s="1">
        <f t="shared" si="15"/>
        <v>1</v>
      </c>
      <c r="Y24" s="12" t="str">
        <f t="shared" si="9"/>
        <v>/</v>
      </c>
      <c r="Z24" s="29"/>
      <c r="AA24" s="13" t="str">
        <f t="shared" si="20"/>
        <v/>
      </c>
      <c r="AB24" s="1">
        <f>MIN(V24,AA24)</f>
        <v>0</v>
      </c>
      <c r="AC24" s="1" t="e">
        <f>V24+AA24</f>
        <v>#VALUE!</v>
      </c>
      <c r="AD24" s="1"/>
      <c r="AE24" s="1"/>
    </row>
    <row r="25" spans="1:32" x14ac:dyDescent="0.2">
      <c r="A25">
        <v>17</v>
      </c>
      <c r="B25">
        <v>4</v>
      </c>
      <c r="C25">
        <v>8</v>
      </c>
      <c r="D25">
        <f t="shared" si="13"/>
        <v>2</v>
      </c>
      <c r="E25" s="10" t="str">
        <f t="shared" si="3"/>
        <v>//</v>
      </c>
      <c r="F25" s="70"/>
      <c r="G25" s="11" t="str">
        <f t="shared" si="16"/>
        <v/>
      </c>
      <c r="H25" s="62"/>
      <c r="I25" s="62">
        <f>IF(J$6&gt;=0,FLOOR(J$6/18,1)+IF($C25&lt;=MOD(J$6,18),1,0),IF(18-$C25&lt;-J$6,-1,0))</f>
        <v>2</v>
      </c>
      <c r="J25" s="12" t="str">
        <f t="shared" si="5"/>
        <v>//</v>
      </c>
      <c r="K25" s="65"/>
      <c r="L25" s="13" t="str">
        <f t="shared" si="17"/>
        <v/>
      </c>
      <c r="M25" s="1">
        <f>MIN(G25,L25)</f>
        <v>0</v>
      </c>
      <c r="N25" s="1" t="e">
        <f>G25+L25</f>
        <v>#VALUE!</v>
      </c>
      <c r="O25" s="1" cm="1">
        <f t="array" ref="O25">_xlfn.IFS($M25=$AB25, 0, $M25&lt;$AB25,1,$M25&gt;$AB25,-1)</f>
        <v>0</v>
      </c>
      <c r="P25" s="1" t="e" cm="1">
        <f t="array" ref="P25">_xlfn.IFS($AC25=$N25, 0, $N25&lt;$AC25,1,$AC25&lt;$N25,-1)</f>
        <v>#VALUE!</v>
      </c>
      <c r="Q25" s="1" t="str" cm="1">
        <f t="array" ref="Q25">_xlfn.IFS(Q24="","",Q24="x","x",ABS(Q24)&gt;=R24,"x",F25="","",ABS(Q24)&lt;=R24,Q24+O25+P25)</f>
        <v/>
      </c>
      <c r="R25" s="26">
        <f t="shared" si="18"/>
        <v>4</v>
      </c>
      <c r="S25" s="1">
        <f t="shared" si="14"/>
        <v>2</v>
      </c>
      <c r="T25" s="10" t="str">
        <f t="shared" si="7"/>
        <v>//</v>
      </c>
      <c r="U25" s="29"/>
      <c r="V25" s="11" t="str">
        <f t="shared" si="19"/>
        <v/>
      </c>
      <c r="W25" s="1"/>
      <c r="X25" s="1">
        <f t="shared" si="15"/>
        <v>2</v>
      </c>
      <c r="Y25" s="12" t="str">
        <f t="shared" si="9"/>
        <v>//</v>
      </c>
      <c r="Z25" s="29"/>
      <c r="AA25" s="13" t="str">
        <f t="shared" si="20"/>
        <v/>
      </c>
      <c r="AB25" s="1">
        <f>MIN(V25,AA25)</f>
        <v>0</v>
      </c>
      <c r="AC25" s="1" t="e">
        <f>V25+AA25</f>
        <v>#VALUE!</v>
      </c>
      <c r="AD25" s="1"/>
      <c r="AE25" s="1"/>
    </row>
    <row r="26" spans="1:32" x14ac:dyDescent="0.2">
      <c r="A26">
        <v>18</v>
      </c>
      <c r="B26">
        <v>3</v>
      </c>
      <c r="C26">
        <v>14</v>
      </c>
      <c r="D26">
        <f t="shared" si="13"/>
        <v>1</v>
      </c>
      <c r="E26" s="10" t="str">
        <f t="shared" si="3"/>
        <v>/</v>
      </c>
      <c r="F26" s="70"/>
      <c r="G26" s="11" t="str">
        <f t="shared" si="16"/>
        <v/>
      </c>
      <c r="H26" s="62"/>
      <c r="I26" s="62">
        <f>IF(J$6&gt;=0,FLOOR(J$6/18,1)+IF($C26&lt;=MOD(J$6,18),1,0),IF(18-$C26&lt;-J$6,-1,0))</f>
        <v>1</v>
      </c>
      <c r="J26" s="12" t="str">
        <f t="shared" si="5"/>
        <v>/</v>
      </c>
      <c r="K26" s="65"/>
      <c r="L26" s="13" t="str">
        <f t="shared" si="17"/>
        <v/>
      </c>
      <c r="M26" s="1">
        <f>MIN(G26,L26)</f>
        <v>0</v>
      </c>
      <c r="N26" s="1" t="e">
        <f>G26+L26</f>
        <v>#VALUE!</v>
      </c>
      <c r="O26" s="1" cm="1">
        <f t="array" ref="O26">_xlfn.IFS($M26=$AB26, 0, $M26&lt;$AB26,1,$M26&gt;$AB26,-1)</f>
        <v>0</v>
      </c>
      <c r="P26" s="1" t="e" cm="1">
        <f t="array" ref="P26">_xlfn.IFS($AC26=$N26, 0, $N26&lt;$AC26,1,$AC26&lt;$N26,-1)</f>
        <v>#VALUE!</v>
      </c>
      <c r="Q26" s="1" t="str" cm="1">
        <f t="array" ref="Q26">_xlfn.IFS(Q25="","",Q25="x","x",ABS(Q25)&gt;=R25,"x",F26="","",ABS(Q25)&lt;=R25,Q25+O26+P26)</f>
        <v/>
      </c>
      <c r="R26" s="26">
        <f t="shared" si="18"/>
        <v>2</v>
      </c>
      <c r="S26" s="1">
        <f t="shared" si="14"/>
        <v>1</v>
      </c>
      <c r="T26" s="10" t="str">
        <f t="shared" si="7"/>
        <v>/</v>
      </c>
      <c r="U26" s="29"/>
      <c r="V26" s="11" t="str">
        <f t="shared" si="19"/>
        <v/>
      </c>
      <c r="W26" s="1"/>
      <c r="X26" s="1">
        <f t="shared" si="15"/>
        <v>1</v>
      </c>
      <c r="Y26" s="12" t="str">
        <f t="shared" si="9"/>
        <v>/</v>
      </c>
      <c r="Z26" s="29"/>
      <c r="AA26" s="13" t="str">
        <f t="shared" si="20"/>
        <v/>
      </c>
      <c r="AB26" s="1">
        <f>MIN(V26,AA26)</f>
        <v>0</v>
      </c>
      <c r="AC26" s="1" t="e">
        <f>V26+AA26</f>
        <v>#VALUE!</v>
      </c>
      <c r="AD26" s="1"/>
      <c r="AE26" s="1"/>
    </row>
    <row r="27" spans="1:32" s="3" customFormat="1" x14ac:dyDescent="0.2">
      <c r="B27" s="3">
        <f>SUM(B18:B26)</f>
        <v>35</v>
      </c>
      <c r="E27" s="14"/>
      <c r="F27" s="66">
        <f>SUM(F18:F26)</f>
        <v>0</v>
      </c>
      <c r="G27" s="15">
        <f>SUM(G18:G26)</f>
        <v>0</v>
      </c>
      <c r="H27" s="66"/>
      <c r="I27" s="66"/>
      <c r="J27" s="16"/>
      <c r="K27" s="66">
        <f>SUM(K18:K26)</f>
        <v>0</v>
      </c>
      <c r="L27" s="17">
        <f>SUM(L18:L26)</f>
        <v>0</v>
      </c>
      <c r="M27" s="4"/>
      <c r="N27" s="4"/>
      <c r="O27" s="4"/>
      <c r="P27" s="4"/>
      <c r="Q27" s="4"/>
      <c r="R27" s="26"/>
      <c r="S27" s="1"/>
      <c r="T27" s="14"/>
      <c r="U27" s="4">
        <f>SUM(U18:U26)</f>
        <v>0</v>
      </c>
      <c r="V27" s="15">
        <f>SUM(V18:V26)</f>
        <v>0</v>
      </c>
      <c r="W27" s="4"/>
      <c r="X27" s="4"/>
      <c r="Y27" s="16"/>
      <c r="Z27" s="4">
        <f>SUM(Z18:Z26)</f>
        <v>0</v>
      </c>
      <c r="AA27" s="17">
        <f>SUM(AA18:AA26)</f>
        <v>0</v>
      </c>
      <c r="AB27" s="4"/>
      <c r="AC27" s="4"/>
      <c r="AD27" s="4"/>
      <c r="AE27" s="4"/>
      <c r="AF27" s="4"/>
    </row>
    <row r="28" spans="1:32" s="3" customFormat="1" ht="17" thickBot="1" x14ac:dyDescent="0.25">
      <c r="B28" s="3">
        <f>B27+B17</f>
        <v>70</v>
      </c>
      <c r="E28" s="18"/>
      <c r="F28" s="19">
        <f>F27+F17</f>
        <v>0</v>
      </c>
      <c r="G28" s="20">
        <f>G27+G17</f>
        <v>0</v>
      </c>
      <c r="H28" s="19"/>
      <c r="I28" s="19"/>
      <c r="J28" s="21"/>
      <c r="K28" s="19">
        <f>K27+K17</f>
        <v>0</v>
      </c>
      <c r="L28" s="22">
        <f>L27+L17</f>
        <v>0</v>
      </c>
      <c r="M28" s="4"/>
      <c r="N28" s="4"/>
      <c r="O28" s="4"/>
      <c r="P28" s="4"/>
      <c r="Q28" s="4"/>
      <c r="R28" s="26"/>
      <c r="S28" s="1"/>
      <c r="T28" s="18"/>
      <c r="U28" s="19">
        <f>U27+U17</f>
        <v>0</v>
      </c>
      <c r="V28" s="20">
        <f>V27+V17</f>
        <v>0</v>
      </c>
      <c r="W28" s="19"/>
      <c r="X28" s="19"/>
      <c r="Y28" s="21"/>
      <c r="Z28" s="19">
        <f>Z27+Z17</f>
        <v>0</v>
      </c>
      <c r="AA28" s="22">
        <f>AA27+AA17</f>
        <v>0</v>
      </c>
      <c r="AB28" s="4"/>
      <c r="AC28" s="4"/>
      <c r="AD28" s="4"/>
      <c r="AE28" s="4"/>
      <c r="AF28" s="4"/>
    </row>
  </sheetData>
  <sheetProtection sheet="1" objects="1" scenarios="1" selectLockedCells="1"/>
  <mergeCells count="25">
    <mergeCell ref="J5:L5"/>
    <mergeCell ref="J6:L6"/>
    <mergeCell ref="E6:G6"/>
    <mergeCell ref="E5:G5"/>
    <mergeCell ref="T6:V6"/>
    <mergeCell ref="Y2:AA2"/>
    <mergeCell ref="Y3:AA3"/>
    <mergeCell ref="Y4:AA4"/>
    <mergeCell ref="Y6:AA6"/>
    <mergeCell ref="T5:V5"/>
    <mergeCell ref="Y5:AA5"/>
    <mergeCell ref="A2:C2"/>
    <mergeCell ref="A3:C3"/>
    <mergeCell ref="A4:C4"/>
    <mergeCell ref="T1:AA1"/>
    <mergeCell ref="T2:V2"/>
    <mergeCell ref="T3:V3"/>
    <mergeCell ref="T4:V4"/>
    <mergeCell ref="E1:L1"/>
    <mergeCell ref="E2:G2"/>
    <mergeCell ref="E3:G3"/>
    <mergeCell ref="E4:G4"/>
    <mergeCell ref="J2:L2"/>
    <mergeCell ref="J3:L3"/>
    <mergeCell ref="J4:L4"/>
  </mergeCells>
  <conditionalFormatting sqref="E8:E16 E18:E26">
    <cfRule type="cellIs" dxfId="12" priority="10" operator="equal">
      <formula>0</formula>
    </cfRule>
  </conditionalFormatting>
  <conditionalFormatting sqref="I8:I26">
    <cfRule type="cellIs" dxfId="11" priority="25" operator="equal">
      <formula>0</formula>
    </cfRule>
  </conditionalFormatting>
  <conditionalFormatting sqref="J8:J16">
    <cfRule type="cellIs" dxfId="10" priority="8" operator="equal">
      <formula>0</formula>
    </cfRule>
  </conditionalFormatting>
  <conditionalFormatting sqref="J18:J26">
    <cfRule type="cellIs" dxfId="9" priority="7" operator="equal">
      <formula>0</formula>
    </cfRule>
  </conditionalFormatting>
  <conditionalFormatting sqref="Q8:Q16 Q18:Q26">
    <cfRule type="cellIs" dxfId="8" priority="1" stopIfTrue="1" operator="equal">
      <formula>"x"</formula>
    </cfRule>
    <cfRule type="cellIs" dxfId="7" priority="2" operator="equal">
      <formula>""</formula>
    </cfRule>
    <cfRule type="cellIs" dxfId="6" priority="21" stopIfTrue="1" operator="lessThan">
      <formula>0</formula>
    </cfRule>
    <cfRule type="cellIs" dxfId="5" priority="22" stopIfTrue="1" operator="greaterThan">
      <formula>0</formula>
    </cfRule>
  </conditionalFormatting>
  <conditionalFormatting sqref="S1:S1048576">
    <cfRule type="cellIs" dxfId="4" priority="3" operator="equal">
      <formula>0</formula>
    </cfRule>
  </conditionalFormatting>
  <conditionalFormatting sqref="T8:T16 T18:T26">
    <cfRule type="cellIs" dxfId="3" priority="6" operator="equal">
      <formula>0</formula>
    </cfRule>
  </conditionalFormatting>
  <conditionalFormatting sqref="X8:X26">
    <cfRule type="cellIs" dxfId="2" priority="23" operator="equal">
      <formula>0</formula>
    </cfRule>
  </conditionalFormatting>
  <conditionalFormatting sqref="Y8:Y16">
    <cfRule type="cellIs" dxfId="1" priority="5" operator="equal">
      <formula>0</formula>
    </cfRule>
  </conditionalFormatting>
  <conditionalFormatting sqref="Y18:Y26">
    <cfRule type="cellIs" dxfId="0" priority="4" operator="equal">
      <formula>0</formula>
    </cfRule>
  </conditionalFormatting>
  <dataValidations count="1">
    <dataValidation type="list" allowBlank="1" showInputMessage="1" showErrorMessage="1" sqref="F8:F16 F18:F26 K8:K16 K18:K26 U8:U16 U18:U26 Z8:Z16 Z18:Z26" xr:uid="{6C8B64BC-9E16-4E48-BB2B-902063E72330}">
      <formula1>Auswahl</formula1>
    </dataValidation>
  </dataValidations>
  <pageMargins left="0.7" right="0.7" top="0.78740157499999996" bottom="0.78740157499999996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41E1A8-20F4-7B44-91C4-7FBD478FCDED}">
          <x14:formula1>
            <xm:f>Einstellungen!$A$4:$A$5</xm:f>
          </x14:formula1>
          <xm:sqref>J3 Y3:AA3 T3:V3 E3:G3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0C52-AF5C-814F-8752-CDF0ADC7147F}">
  <dimension ref="A1:F20"/>
  <sheetViews>
    <sheetView zoomScaleNormal="100" zoomScaleSheetLayoutView="100" workbookViewId="0">
      <selection activeCell="G1" sqref="G1:M10"/>
    </sheetView>
  </sheetViews>
  <sheetFormatPr baseColWidth="10" defaultColWidth="8.83203125" defaultRowHeight="16" x14ac:dyDescent="0.2"/>
  <sheetData>
    <row r="1" spans="1:6" x14ac:dyDescent="0.2">
      <c r="A1" t="s">
        <v>16</v>
      </c>
      <c r="F1">
        <v>1</v>
      </c>
    </row>
    <row r="2" spans="1:6" x14ac:dyDescent="0.2">
      <c r="F2">
        <v>2</v>
      </c>
    </row>
    <row r="3" spans="1:6" x14ac:dyDescent="0.2">
      <c r="B3" t="s">
        <v>17</v>
      </c>
      <c r="C3" t="s">
        <v>18</v>
      </c>
      <c r="F3">
        <v>3</v>
      </c>
    </row>
    <row r="4" spans="1:6" x14ac:dyDescent="0.2">
      <c r="A4" t="s">
        <v>19</v>
      </c>
      <c r="B4">
        <v>64.599999999999994</v>
      </c>
      <c r="C4">
        <v>119</v>
      </c>
      <c r="F4">
        <v>4</v>
      </c>
    </row>
    <row r="5" spans="1:6" x14ac:dyDescent="0.2">
      <c r="A5" t="s">
        <v>20</v>
      </c>
      <c r="B5">
        <v>66</v>
      </c>
      <c r="C5">
        <v>123</v>
      </c>
      <c r="F5">
        <v>5</v>
      </c>
    </row>
    <row r="6" spans="1:6" x14ac:dyDescent="0.2">
      <c r="F6">
        <v>6</v>
      </c>
    </row>
    <row r="7" spans="1:6" x14ac:dyDescent="0.2">
      <c r="F7">
        <v>7</v>
      </c>
    </row>
    <row r="8" spans="1:6" x14ac:dyDescent="0.2">
      <c r="F8">
        <v>8</v>
      </c>
    </row>
    <row r="9" spans="1:6" x14ac:dyDescent="0.2">
      <c r="F9">
        <v>9</v>
      </c>
    </row>
    <row r="10" spans="1:6" x14ac:dyDescent="0.2">
      <c r="F10">
        <v>10</v>
      </c>
    </row>
    <row r="11" spans="1:6" x14ac:dyDescent="0.2">
      <c r="F11">
        <v>11</v>
      </c>
    </row>
    <row r="12" spans="1:6" x14ac:dyDescent="0.2">
      <c r="F12">
        <v>12</v>
      </c>
    </row>
    <row r="13" spans="1:6" x14ac:dyDescent="0.2">
      <c r="F13">
        <v>13</v>
      </c>
    </row>
    <row r="14" spans="1:6" x14ac:dyDescent="0.2">
      <c r="F14">
        <v>14</v>
      </c>
    </row>
    <row r="15" spans="1:6" x14ac:dyDescent="0.2">
      <c r="F15">
        <v>15</v>
      </c>
    </row>
    <row r="16" spans="1:6" x14ac:dyDescent="0.2">
      <c r="F16">
        <v>16</v>
      </c>
    </row>
    <row r="17" spans="6:6" x14ac:dyDescent="0.2">
      <c r="F17">
        <v>17</v>
      </c>
    </row>
    <row r="18" spans="6:6" x14ac:dyDescent="0.2">
      <c r="F18">
        <v>18</v>
      </c>
    </row>
    <row r="19" spans="6:6" x14ac:dyDescent="0.2">
      <c r="F19">
        <v>19</v>
      </c>
    </row>
    <row r="20" spans="6:6" x14ac:dyDescent="0.2">
      <c r="F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Scorekarte</vt:lpstr>
      <vt:lpstr>Einstellungen</vt:lpstr>
      <vt:lpstr>Auswahl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Hitz</dc:creator>
  <cp:keywords/>
  <dc:description/>
  <cp:lastModifiedBy>Christian Hitz</cp:lastModifiedBy>
  <cp:revision/>
  <dcterms:created xsi:type="dcterms:W3CDTF">2024-04-22T17:28:00Z</dcterms:created>
  <dcterms:modified xsi:type="dcterms:W3CDTF">2024-05-29T19:32:44Z</dcterms:modified>
  <cp:category/>
  <cp:contentStatus/>
</cp:coreProperties>
</file>